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eier\Desktop\Daten\Projekt Digital\Kommunikation\Redaktionsplan Social Media\2026\"/>
    </mc:Choice>
  </mc:AlternateContent>
  <xr:revisionPtr revIDLastSave="0" documentId="13_ncr:1_{CB7708EB-F02A-4AEF-BF0D-DF6DDACA4936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2026" sheetId="1" r:id="rId1"/>
    <sheet name="Einstellungen" sheetId="3" r:id="rId2"/>
  </sheets>
  <definedNames>
    <definedName name="Kalenderjahr">'2026'!$C$3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B56" i="3"/>
  <c r="B55" i="3"/>
  <c r="B419" i="1"/>
  <c r="B76" i="3" l="1"/>
  <c r="B75" i="3"/>
  <c r="B74" i="3"/>
  <c r="B73" i="3"/>
  <c r="B72" i="3"/>
  <c r="B71" i="3"/>
  <c r="B70" i="3"/>
  <c r="B67" i="3"/>
  <c r="B66" i="3"/>
  <c r="B65" i="3"/>
  <c r="B64" i="3"/>
  <c r="B63" i="3"/>
  <c r="B62" i="3"/>
  <c r="B61" i="3"/>
  <c r="B60" i="3"/>
  <c r="B59" i="3"/>
  <c r="B58" i="3"/>
  <c r="B57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Q418" i="1"/>
  <c r="O376" i="1"/>
  <c r="P376" i="1"/>
  <c r="O344" i="1"/>
  <c r="P344" i="1"/>
  <c r="O409" i="1"/>
  <c r="P409" i="1"/>
  <c r="P419" i="1"/>
  <c r="O419" i="1"/>
  <c r="N419" i="1"/>
  <c r="O306" i="1"/>
  <c r="P306" i="1"/>
  <c r="O274" i="1"/>
  <c r="P274" i="1"/>
  <c r="O203" i="1"/>
  <c r="P203" i="1"/>
  <c r="O171" i="1"/>
  <c r="P171" i="1"/>
  <c r="O138" i="1"/>
  <c r="P138" i="1"/>
  <c r="O101" i="1"/>
  <c r="P101" i="1"/>
  <c r="O68" i="1"/>
  <c r="P68" i="1"/>
  <c r="O37" i="1"/>
  <c r="P37" i="1"/>
  <c r="O241" i="1"/>
  <c r="P241" i="1"/>
  <c r="P420" i="1" l="1"/>
  <c r="O420" i="1"/>
  <c r="B79" i="3" l="1"/>
  <c r="S411" i="1"/>
  <c r="R411" i="1"/>
  <c r="Q411" i="1"/>
  <c r="N411" i="1"/>
  <c r="M411" i="1"/>
  <c r="S308" i="1"/>
  <c r="R308" i="1"/>
  <c r="Q308" i="1"/>
  <c r="N308" i="1"/>
  <c r="M308" i="1"/>
  <c r="S205" i="1"/>
  <c r="R205" i="1"/>
  <c r="Q205" i="1"/>
  <c r="N205" i="1"/>
  <c r="M205" i="1"/>
  <c r="L205" i="1"/>
  <c r="S103" i="1"/>
  <c r="R103" i="1"/>
  <c r="Q103" i="1"/>
  <c r="N103" i="1"/>
  <c r="M103" i="1"/>
  <c r="B19" i="3"/>
  <c r="B15" i="3"/>
  <c r="B20" i="3"/>
  <c r="B23" i="3"/>
  <c r="B24" i="3"/>
  <c r="R418" i="1"/>
  <c r="S418" i="1"/>
  <c r="N418" i="1"/>
  <c r="B77" i="3"/>
  <c r="B78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5" i="3"/>
  <c r="Q409" i="1" l="1"/>
  <c r="R409" i="1"/>
  <c r="S409" i="1"/>
  <c r="N409" i="1"/>
  <c r="Q376" i="1"/>
  <c r="R376" i="1"/>
  <c r="S376" i="1"/>
  <c r="N376" i="1"/>
  <c r="Q344" i="1"/>
  <c r="R344" i="1"/>
  <c r="S344" i="1"/>
  <c r="N344" i="1"/>
  <c r="Q306" i="1"/>
  <c r="R306" i="1"/>
  <c r="S306" i="1"/>
  <c r="N306" i="1"/>
  <c r="Q274" i="1"/>
  <c r="R274" i="1"/>
  <c r="S274" i="1"/>
  <c r="N274" i="1"/>
  <c r="Q241" i="1"/>
  <c r="R241" i="1"/>
  <c r="S241" i="1"/>
  <c r="N241" i="1"/>
  <c r="Q203" i="1"/>
  <c r="R203" i="1"/>
  <c r="S203" i="1"/>
  <c r="N203" i="1"/>
  <c r="Q171" i="1"/>
  <c r="R171" i="1"/>
  <c r="S171" i="1"/>
  <c r="N171" i="1"/>
  <c r="Q138" i="1"/>
  <c r="R138" i="1"/>
  <c r="S138" i="1"/>
  <c r="N138" i="1"/>
  <c r="Q101" i="1"/>
  <c r="R101" i="1"/>
  <c r="S101" i="1"/>
  <c r="N101" i="1"/>
  <c r="Q68" i="1"/>
  <c r="R68" i="1"/>
  <c r="S68" i="1"/>
  <c r="N68" i="1"/>
  <c r="N37" i="1"/>
  <c r="N420" i="1" l="1"/>
  <c r="Q37" i="1"/>
  <c r="Q420" i="1" s="1"/>
  <c r="R37" i="1"/>
  <c r="R420" i="1" s="1"/>
  <c r="S37" i="1"/>
  <c r="S420" i="1" s="1"/>
  <c r="B9" i="3"/>
  <c r="B80" i="3"/>
  <c r="B5" i="3"/>
  <c r="B22" i="3"/>
  <c r="B21" i="3"/>
  <c r="B94" i="3"/>
  <c r="B13" i="3"/>
  <c r="B7" i="3"/>
  <c r="B14" i="3"/>
  <c r="B16" i="3" s="1"/>
  <c r="B17" i="3" s="1"/>
  <c r="B18" i="3" s="1"/>
  <c r="C6" i="1"/>
  <c r="C7" i="1" l="1"/>
  <c r="C8" i="1" s="1"/>
  <c r="F6" i="1"/>
  <c r="E6" i="1"/>
  <c r="B6" i="1"/>
  <c r="D6" i="1"/>
  <c r="B6" i="3"/>
  <c r="B12" i="3"/>
  <c r="B8" i="3"/>
  <c r="B11" i="3"/>
  <c r="B10" i="3"/>
  <c r="E7" i="1" l="1"/>
  <c r="D7" i="1"/>
  <c r="F8" i="1"/>
  <c r="E8" i="1"/>
  <c r="D8" i="1"/>
  <c r="C9" i="1"/>
  <c r="F9" i="1" s="1"/>
  <c r="E9" i="1" l="1"/>
  <c r="D9" i="1"/>
  <c r="C10" i="1"/>
  <c r="F10" i="1" s="1"/>
  <c r="D10" i="1" l="1"/>
  <c r="E10" i="1"/>
  <c r="C11" i="1"/>
  <c r="F11" i="1" s="1"/>
  <c r="D11" i="1" l="1"/>
  <c r="E11" i="1"/>
  <c r="C12" i="1"/>
  <c r="F12" i="1" s="1"/>
  <c r="D12" i="1" l="1"/>
  <c r="E12" i="1"/>
  <c r="C13" i="1"/>
  <c r="F13" i="1" s="1"/>
  <c r="D13" i="1" l="1"/>
  <c r="E13" i="1"/>
  <c r="C14" i="1"/>
  <c r="F14" i="1" s="1"/>
  <c r="D14" i="1" l="1"/>
  <c r="E14" i="1"/>
  <c r="C15" i="1"/>
  <c r="F15" i="1" s="1"/>
  <c r="D15" i="1" l="1"/>
  <c r="E15" i="1"/>
  <c r="C16" i="1"/>
  <c r="F16" i="1" s="1"/>
  <c r="D16" i="1" l="1"/>
  <c r="E16" i="1"/>
  <c r="C17" i="1"/>
  <c r="F17" i="1" s="1"/>
  <c r="D17" i="1" l="1"/>
  <c r="E17" i="1"/>
  <c r="C18" i="1"/>
  <c r="F18" i="1" s="1"/>
  <c r="D18" i="1" l="1"/>
  <c r="E18" i="1"/>
  <c r="C19" i="1"/>
  <c r="F19" i="1" s="1"/>
  <c r="D19" i="1" l="1"/>
  <c r="E19" i="1"/>
  <c r="C20" i="1"/>
  <c r="F20" i="1" s="1"/>
  <c r="E20" i="1" l="1"/>
  <c r="D20" i="1"/>
  <c r="C21" i="1"/>
  <c r="F21" i="1" s="1"/>
  <c r="D21" i="1" l="1"/>
  <c r="E21" i="1"/>
  <c r="C22" i="1"/>
  <c r="F22" i="1" s="1"/>
  <c r="E22" i="1" l="1"/>
  <c r="D22" i="1"/>
  <c r="C23" i="1"/>
  <c r="F23" i="1" s="1"/>
  <c r="D23" i="1" l="1"/>
  <c r="E23" i="1"/>
  <c r="C24" i="1"/>
  <c r="F24" i="1" s="1"/>
  <c r="E24" i="1" l="1"/>
  <c r="D24" i="1"/>
  <c r="C25" i="1"/>
  <c r="F25" i="1" s="1"/>
  <c r="D25" i="1" l="1"/>
  <c r="E25" i="1"/>
  <c r="C26" i="1"/>
  <c r="F26" i="1" s="1"/>
  <c r="D26" i="1" l="1"/>
  <c r="E26" i="1"/>
  <c r="C27" i="1"/>
  <c r="F27" i="1" s="1"/>
  <c r="E27" i="1" l="1"/>
  <c r="D27" i="1"/>
  <c r="C28" i="1"/>
  <c r="F28" i="1" s="1"/>
  <c r="E28" i="1" l="1"/>
  <c r="D28" i="1"/>
  <c r="C29" i="1"/>
  <c r="F29" i="1" s="1"/>
  <c r="D29" i="1" l="1"/>
  <c r="E29" i="1"/>
  <c r="C30" i="1"/>
  <c r="F30" i="1" s="1"/>
  <c r="D30" i="1" l="1"/>
  <c r="E30" i="1"/>
  <c r="C31" i="1"/>
  <c r="F31" i="1" s="1"/>
  <c r="D31" i="1" l="1"/>
  <c r="E31" i="1"/>
  <c r="C32" i="1"/>
  <c r="F32" i="1" s="1"/>
  <c r="D32" i="1" l="1"/>
  <c r="E32" i="1"/>
  <c r="C33" i="1"/>
  <c r="F33" i="1" s="1"/>
  <c r="D33" i="1" l="1"/>
  <c r="E33" i="1"/>
  <c r="C34" i="1"/>
  <c r="F34" i="1" s="1"/>
  <c r="D34" i="1" l="1"/>
  <c r="E34" i="1"/>
  <c r="C35" i="1"/>
  <c r="F35" i="1" s="1"/>
  <c r="D35" i="1" l="1"/>
  <c r="E35" i="1"/>
  <c r="C36" i="1"/>
  <c r="F36" i="1" s="1"/>
  <c r="D36" i="1" l="1"/>
  <c r="E36" i="1"/>
  <c r="C39" i="1"/>
  <c r="F39" i="1" s="1"/>
  <c r="B39" i="1" l="1"/>
  <c r="D39" i="1"/>
  <c r="E39" i="1"/>
  <c r="C40" i="1"/>
  <c r="F40" i="1" s="1"/>
  <c r="D40" i="1" l="1"/>
  <c r="C41" i="1"/>
  <c r="F41" i="1" s="1"/>
  <c r="E40" i="1"/>
  <c r="E41" i="1" l="1"/>
  <c r="D41" i="1"/>
  <c r="C42" i="1"/>
  <c r="F42" i="1" s="1"/>
  <c r="D42" i="1" l="1"/>
  <c r="E42" i="1"/>
  <c r="C43" i="1"/>
  <c r="F43" i="1" s="1"/>
  <c r="E43" i="1" l="1"/>
  <c r="D43" i="1"/>
  <c r="C44" i="1"/>
  <c r="F44" i="1" s="1"/>
  <c r="E44" i="1" l="1"/>
  <c r="D44" i="1"/>
  <c r="C45" i="1"/>
  <c r="F45" i="1" s="1"/>
  <c r="E45" i="1" l="1"/>
  <c r="D45" i="1"/>
  <c r="C46" i="1"/>
  <c r="F46" i="1" s="1"/>
  <c r="E46" i="1" l="1"/>
  <c r="D46" i="1"/>
  <c r="C47" i="1"/>
  <c r="F47" i="1" s="1"/>
  <c r="E47" i="1" l="1"/>
  <c r="D47" i="1"/>
  <c r="C48" i="1"/>
  <c r="F48" i="1" s="1"/>
  <c r="D48" i="1" l="1"/>
  <c r="E48" i="1"/>
  <c r="C49" i="1"/>
  <c r="F49" i="1" s="1"/>
  <c r="E49" i="1" l="1"/>
  <c r="C50" i="1"/>
  <c r="F50" i="1" s="1"/>
  <c r="D49" i="1"/>
  <c r="E50" i="1" l="1"/>
  <c r="D50" i="1"/>
  <c r="C51" i="1"/>
  <c r="F51" i="1" s="1"/>
  <c r="D51" i="1" l="1"/>
  <c r="E51" i="1"/>
  <c r="C52" i="1"/>
  <c r="F52" i="1" s="1"/>
  <c r="D52" i="1" l="1"/>
  <c r="E52" i="1"/>
  <c r="C53" i="1"/>
  <c r="F53" i="1" s="1"/>
  <c r="D53" i="1" l="1"/>
  <c r="E53" i="1"/>
  <c r="C54" i="1"/>
  <c r="F54" i="1" s="1"/>
  <c r="D54" i="1" l="1"/>
  <c r="E54" i="1"/>
  <c r="C55" i="1"/>
  <c r="F55" i="1" s="1"/>
  <c r="D55" i="1" l="1"/>
  <c r="E55" i="1"/>
  <c r="C56" i="1"/>
  <c r="F56" i="1" s="1"/>
  <c r="D56" i="1" l="1"/>
  <c r="E56" i="1"/>
  <c r="C57" i="1"/>
  <c r="F57" i="1" s="1"/>
  <c r="D57" i="1" l="1"/>
  <c r="E57" i="1"/>
  <c r="C58" i="1"/>
  <c r="F58" i="1" s="1"/>
  <c r="D58" i="1" l="1"/>
  <c r="E58" i="1"/>
  <c r="C59" i="1"/>
  <c r="F59" i="1" s="1"/>
  <c r="D59" i="1" l="1"/>
  <c r="E59" i="1"/>
  <c r="C60" i="1"/>
  <c r="F60" i="1" s="1"/>
  <c r="E60" i="1" l="1"/>
  <c r="D60" i="1"/>
  <c r="C61" i="1"/>
  <c r="F61" i="1" s="1"/>
  <c r="E61" i="1" l="1"/>
  <c r="D61" i="1"/>
  <c r="C62" i="1"/>
  <c r="F62" i="1" s="1"/>
  <c r="E62" i="1" l="1"/>
  <c r="D62" i="1"/>
  <c r="C63" i="1"/>
  <c r="F63" i="1" s="1"/>
  <c r="D63" i="1" l="1"/>
  <c r="E63" i="1"/>
  <c r="C64" i="1"/>
  <c r="F64" i="1" s="1"/>
  <c r="D64" i="1" l="1"/>
  <c r="E64" i="1"/>
  <c r="C65" i="1"/>
  <c r="F65" i="1" s="1"/>
  <c r="D65" i="1" l="1"/>
  <c r="E65" i="1"/>
  <c r="C66" i="1"/>
  <c r="F66" i="1" s="1"/>
  <c r="E66" i="1" l="1"/>
  <c r="D66" i="1"/>
  <c r="C67" i="1"/>
  <c r="F67" i="1" s="1"/>
  <c r="D67" i="1" l="1"/>
  <c r="E67" i="1"/>
  <c r="C70" i="1"/>
  <c r="F70" i="1" s="1"/>
  <c r="B70" i="1" l="1"/>
  <c r="E70" i="1"/>
  <c r="D70" i="1"/>
  <c r="C71" i="1"/>
  <c r="F71" i="1" s="1"/>
  <c r="E71" i="1" l="1"/>
  <c r="D71" i="1"/>
  <c r="C72" i="1"/>
  <c r="F72" i="1" s="1"/>
  <c r="D72" i="1" l="1"/>
  <c r="E72" i="1"/>
  <c r="C73" i="1"/>
  <c r="F73" i="1" s="1"/>
  <c r="E73" i="1" l="1"/>
  <c r="D73" i="1"/>
  <c r="C74" i="1"/>
  <c r="F74" i="1" s="1"/>
  <c r="D74" i="1" l="1"/>
  <c r="E74" i="1"/>
  <c r="C75" i="1"/>
  <c r="F75" i="1" s="1"/>
  <c r="E75" i="1" l="1"/>
  <c r="D75" i="1"/>
  <c r="C76" i="1"/>
  <c r="F76" i="1" s="1"/>
  <c r="E76" i="1" l="1"/>
  <c r="D76" i="1"/>
  <c r="C77" i="1"/>
  <c r="F77" i="1" s="1"/>
  <c r="E77" i="1" l="1"/>
  <c r="D77" i="1"/>
  <c r="C78" i="1"/>
  <c r="F78" i="1" s="1"/>
  <c r="E78" i="1" l="1"/>
  <c r="D78" i="1"/>
  <c r="C79" i="1"/>
  <c r="F79" i="1" s="1"/>
  <c r="D79" i="1" l="1"/>
  <c r="E79" i="1"/>
  <c r="C80" i="1"/>
  <c r="F80" i="1" s="1"/>
  <c r="D80" i="1" l="1"/>
  <c r="E80" i="1"/>
  <c r="C81" i="1"/>
  <c r="F81" i="1" s="1"/>
  <c r="D81" i="1" l="1"/>
  <c r="C82" i="1"/>
  <c r="F82" i="1" s="1"/>
  <c r="E81" i="1"/>
  <c r="D82" i="1" l="1"/>
  <c r="E82" i="1"/>
  <c r="C83" i="1"/>
  <c r="F83" i="1" s="1"/>
  <c r="E83" i="1" l="1"/>
  <c r="D83" i="1"/>
  <c r="C84" i="1"/>
  <c r="F84" i="1" s="1"/>
  <c r="D84" i="1" l="1"/>
  <c r="E84" i="1"/>
  <c r="C85" i="1"/>
  <c r="F85" i="1" s="1"/>
  <c r="E85" i="1" l="1"/>
  <c r="D85" i="1"/>
  <c r="C86" i="1"/>
  <c r="F86" i="1" s="1"/>
  <c r="E86" i="1" l="1"/>
  <c r="D86" i="1"/>
  <c r="C87" i="1"/>
  <c r="F87" i="1" s="1"/>
  <c r="E87" i="1" l="1"/>
  <c r="D87" i="1"/>
  <c r="C88" i="1"/>
  <c r="F88" i="1" s="1"/>
  <c r="E88" i="1" l="1"/>
  <c r="D88" i="1"/>
  <c r="C89" i="1"/>
  <c r="F89" i="1" s="1"/>
  <c r="E89" i="1" l="1"/>
  <c r="D89" i="1"/>
  <c r="C90" i="1"/>
  <c r="F90" i="1" s="1"/>
  <c r="D90" i="1" l="1"/>
  <c r="E90" i="1"/>
  <c r="C91" i="1"/>
  <c r="F91" i="1" s="1"/>
  <c r="E91" i="1" l="1"/>
  <c r="D91" i="1"/>
  <c r="C92" i="1"/>
  <c r="F92" i="1" s="1"/>
  <c r="E92" i="1" l="1"/>
  <c r="D92" i="1"/>
  <c r="C93" i="1"/>
  <c r="F93" i="1" s="1"/>
  <c r="E93" i="1" l="1"/>
  <c r="D93" i="1"/>
  <c r="C94" i="1"/>
  <c r="F94" i="1" s="1"/>
  <c r="E94" i="1" l="1"/>
  <c r="D94" i="1"/>
  <c r="C95" i="1"/>
  <c r="F95" i="1" s="1"/>
  <c r="D95" i="1" l="1"/>
  <c r="E95" i="1"/>
  <c r="C96" i="1"/>
  <c r="F96" i="1" s="1"/>
  <c r="D96" i="1" l="1"/>
  <c r="E96" i="1"/>
  <c r="C97" i="1"/>
  <c r="F97" i="1" s="1"/>
  <c r="D97" i="1" l="1"/>
  <c r="E97" i="1"/>
  <c r="C98" i="1"/>
  <c r="F98" i="1" s="1"/>
  <c r="D98" i="1" l="1"/>
  <c r="E98" i="1"/>
  <c r="C99" i="1"/>
  <c r="F99" i="1" s="1"/>
  <c r="E99" i="1" l="1"/>
  <c r="D99" i="1"/>
  <c r="C100" i="1"/>
  <c r="F100" i="1" s="1"/>
  <c r="E100" i="1" l="1"/>
  <c r="D100" i="1"/>
  <c r="C108" i="1"/>
  <c r="F108" i="1" s="1"/>
  <c r="D108" i="1" l="1"/>
  <c r="B108" i="1"/>
  <c r="E108" i="1"/>
  <c r="C109" i="1"/>
  <c r="F109" i="1" s="1"/>
  <c r="D109" i="1" l="1"/>
  <c r="E109" i="1"/>
  <c r="C110" i="1"/>
  <c r="F110" i="1" s="1"/>
  <c r="E110" i="1" l="1"/>
  <c r="D110" i="1"/>
  <c r="C111" i="1"/>
  <c r="F111" i="1" s="1"/>
  <c r="E111" i="1" l="1"/>
  <c r="D111" i="1"/>
  <c r="C112" i="1"/>
  <c r="F112" i="1" s="1"/>
  <c r="E112" i="1" l="1"/>
  <c r="D112" i="1"/>
  <c r="C113" i="1"/>
  <c r="F113" i="1" s="1"/>
  <c r="D113" i="1" l="1"/>
  <c r="E113" i="1"/>
  <c r="C114" i="1"/>
  <c r="F114" i="1" s="1"/>
  <c r="E114" i="1" l="1"/>
  <c r="D114" i="1"/>
  <c r="C115" i="1"/>
  <c r="F115" i="1" s="1"/>
  <c r="E115" i="1" l="1"/>
  <c r="D115" i="1"/>
  <c r="C116" i="1"/>
  <c r="F116" i="1" s="1"/>
  <c r="D116" i="1" l="1"/>
  <c r="E116" i="1"/>
  <c r="C117" i="1"/>
  <c r="F117" i="1" s="1"/>
  <c r="E117" i="1" l="1"/>
  <c r="D117" i="1"/>
  <c r="C118" i="1"/>
  <c r="F118" i="1" s="1"/>
  <c r="D118" i="1" l="1"/>
  <c r="E118" i="1"/>
  <c r="C119" i="1"/>
  <c r="F119" i="1" s="1"/>
  <c r="E119" i="1" l="1"/>
  <c r="C120" i="1"/>
  <c r="F120" i="1" s="1"/>
  <c r="D119" i="1"/>
  <c r="E120" i="1" l="1"/>
  <c r="D120" i="1"/>
  <c r="C121" i="1"/>
  <c r="F121" i="1" s="1"/>
  <c r="D121" i="1" l="1"/>
  <c r="E121" i="1"/>
  <c r="C122" i="1"/>
  <c r="F122" i="1" s="1"/>
  <c r="D122" i="1" l="1"/>
  <c r="E122" i="1"/>
  <c r="C123" i="1"/>
  <c r="F123" i="1" s="1"/>
  <c r="D123" i="1" l="1"/>
  <c r="E123" i="1"/>
  <c r="C124" i="1"/>
  <c r="F124" i="1" s="1"/>
  <c r="D124" i="1" l="1"/>
  <c r="E124" i="1"/>
  <c r="C125" i="1"/>
  <c r="F125" i="1" s="1"/>
  <c r="D125" i="1" l="1"/>
  <c r="E125" i="1"/>
  <c r="C126" i="1"/>
  <c r="F126" i="1" s="1"/>
  <c r="E126" i="1" l="1"/>
  <c r="D126" i="1"/>
  <c r="C127" i="1"/>
  <c r="F127" i="1" s="1"/>
  <c r="D127" i="1" l="1"/>
  <c r="E127" i="1"/>
  <c r="C128" i="1"/>
  <c r="F128" i="1" s="1"/>
  <c r="E128" i="1" l="1"/>
  <c r="D128" i="1"/>
  <c r="C129" i="1"/>
  <c r="F129" i="1" s="1"/>
  <c r="D129" i="1" l="1"/>
  <c r="E129" i="1"/>
  <c r="C130" i="1"/>
  <c r="F130" i="1" s="1"/>
  <c r="E130" i="1" l="1"/>
  <c r="D130" i="1"/>
  <c r="C131" i="1"/>
  <c r="F131" i="1" s="1"/>
  <c r="E131" i="1" l="1"/>
  <c r="D131" i="1"/>
  <c r="C132" i="1"/>
  <c r="F132" i="1" s="1"/>
  <c r="D132" i="1" l="1"/>
  <c r="E132" i="1"/>
  <c r="C133" i="1"/>
  <c r="F133" i="1" s="1"/>
  <c r="D133" i="1" l="1"/>
  <c r="E133" i="1"/>
  <c r="C134" i="1"/>
  <c r="F134" i="1" s="1"/>
  <c r="D134" i="1" l="1"/>
  <c r="E134" i="1"/>
  <c r="C135" i="1"/>
  <c r="F135" i="1" s="1"/>
  <c r="E135" i="1" l="1"/>
  <c r="D135" i="1"/>
  <c r="C136" i="1"/>
  <c r="F136" i="1" s="1"/>
  <c r="E136" i="1" l="1"/>
  <c r="C137" i="1"/>
  <c r="F137" i="1" s="1"/>
  <c r="D136" i="1"/>
  <c r="D137" i="1" l="1"/>
  <c r="E137" i="1"/>
  <c r="C140" i="1"/>
  <c r="F140" i="1" s="1"/>
  <c r="D140" i="1" l="1"/>
  <c r="B140" i="1"/>
  <c r="E140" i="1"/>
  <c r="C141" i="1"/>
  <c r="F141" i="1" s="1"/>
  <c r="E141" i="1" l="1"/>
  <c r="C142" i="1"/>
  <c r="F142" i="1" s="1"/>
  <c r="D141" i="1"/>
  <c r="E142" i="1" l="1"/>
  <c r="D142" i="1"/>
  <c r="C143" i="1"/>
  <c r="F143" i="1" s="1"/>
  <c r="D143" i="1" l="1"/>
  <c r="E143" i="1"/>
  <c r="C144" i="1"/>
  <c r="F144" i="1" s="1"/>
  <c r="D144" i="1" l="1"/>
  <c r="E144" i="1"/>
  <c r="C145" i="1"/>
  <c r="F145" i="1" s="1"/>
  <c r="D145" i="1" l="1"/>
  <c r="E145" i="1"/>
  <c r="C146" i="1"/>
  <c r="F146" i="1" s="1"/>
  <c r="D146" i="1" l="1"/>
  <c r="E146" i="1"/>
  <c r="C147" i="1"/>
  <c r="F147" i="1" s="1"/>
  <c r="E147" i="1" l="1"/>
  <c r="D147" i="1"/>
  <c r="C148" i="1"/>
  <c r="F148" i="1" s="1"/>
  <c r="D148" i="1" l="1"/>
  <c r="E148" i="1"/>
  <c r="C149" i="1"/>
  <c r="F149" i="1" s="1"/>
  <c r="E149" i="1" l="1"/>
  <c r="D149" i="1"/>
  <c r="C150" i="1"/>
  <c r="F150" i="1" s="1"/>
  <c r="E150" i="1" l="1"/>
  <c r="D150" i="1"/>
  <c r="C151" i="1"/>
  <c r="F151" i="1" s="1"/>
  <c r="D151" i="1" l="1"/>
  <c r="C152" i="1"/>
  <c r="F152" i="1" s="1"/>
  <c r="E151" i="1"/>
  <c r="E152" i="1" l="1"/>
  <c r="D152" i="1"/>
  <c r="C153" i="1"/>
  <c r="F153" i="1" s="1"/>
  <c r="E153" i="1" l="1"/>
  <c r="C154" i="1"/>
  <c r="F154" i="1" s="1"/>
  <c r="D153" i="1"/>
  <c r="E154" i="1" l="1"/>
  <c r="D154" i="1"/>
  <c r="C155" i="1"/>
  <c r="F155" i="1" s="1"/>
  <c r="E155" i="1" l="1"/>
  <c r="D155" i="1"/>
  <c r="C156" i="1"/>
  <c r="F156" i="1" s="1"/>
  <c r="E156" i="1" l="1"/>
  <c r="D156" i="1"/>
  <c r="C157" i="1"/>
  <c r="F157" i="1" s="1"/>
  <c r="D157" i="1" l="1"/>
  <c r="E157" i="1"/>
  <c r="C158" i="1"/>
  <c r="F158" i="1" s="1"/>
  <c r="E158" i="1" l="1"/>
  <c r="D158" i="1"/>
  <c r="C159" i="1"/>
  <c r="F159" i="1" s="1"/>
  <c r="D159" i="1" l="1"/>
  <c r="C160" i="1"/>
  <c r="F160" i="1" s="1"/>
  <c r="E159" i="1"/>
  <c r="D160" i="1" l="1"/>
  <c r="E160" i="1"/>
  <c r="C161" i="1"/>
  <c r="F161" i="1" s="1"/>
  <c r="D161" i="1" l="1"/>
  <c r="E161" i="1"/>
  <c r="C162" i="1"/>
  <c r="F162" i="1" s="1"/>
  <c r="E162" i="1" l="1"/>
  <c r="D162" i="1"/>
  <c r="C163" i="1"/>
  <c r="F163" i="1" s="1"/>
  <c r="E163" i="1" l="1"/>
  <c r="C164" i="1"/>
  <c r="F164" i="1" s="1"/>
  <c r="D163" i="1"/>
  <c r="D164" i="1" l="1"/>
  <c r="E164" i="1"/>
  <c r="C165" i="1"/>
  <c r="F165" i="1" s="1"/>
  <c r="E165" i="1" l="1"/>
  <c r="D165" i="1"/>
  <c r="C166" i="1"/>
  <c r="F166" i="1" s="1"/>
  <c r="D166" i="1" l="1"/>
  <c r="E166" i="1"/>
  <c r="C167" i="1"/>
  <c r="F167" i="1" s="1"/>
  <c r="E167" i="1" l="1"/>
  <c r="C168" i="1"/>
  <c r="F168" i="1" s="1"/>
  <c r="D167" i="1"/>
  <c r="D168" i="1" l="1"/>
  <c r="E168" i="1"/>
  <c r="C169" i="1"/>
  <c r="F169" i="1" s="1"/>
  <c r="E169" i="1" l="1"/>
  <c r="D169" i="1"/>
  <c r="C170" i="1"/>
  <c r="F170" i="1" s="1"/>
  <c r="E170" i="1" l="1"/>
  <c r="D170" i="1"/>
  <c r="C173" i="1"/>
  <c r="F173" i="1" s="1"/>
  <c r="B173" i="1" l="1"/>
  <c r="D173" i="1"/>
  <c r="E173" i="1"/>
  <c r="C174" i="1"/>
  <c r="F174" i="1" s="1"/>
  <c r="D174" i="1" l="1"/>
  <c r="C175" i="1"/>
  <c r="F175" i="1" s="1"/>
  <c r="E174" i="1"/>
  <c r="E175" i="1" l="1"/>
  <c r="D175" i="1"/>
  <c r="C176" i="1"/>
  <c r="F176" i="1" s="1"/>
  <c r="D176" i="1" l="1"/>
  <c r="E176" i="1"/>
  <c r="C177" i="1"/>
  <c r="F177" i="1" s="1"/>
  <c r="E177" i="1" l="1"/>
  <c r="D177" i="1"/>
  <c r="C178" i="1"/>
  <c r="F178" i="1" s="1"/>
  <c r="E178" i="1" l="1"/>
  <c r="D178" i="1"/>
  <c r="C179" i="1"/>
  <c r="F179" i="1" s="1"/>
  <c r="E179" i="1" l="1"/>
  <c r="D179" i="1"/>
  <c r="C180" i="1"/>
  <c r="F180" i="1" s="1"/>
  <c r="D180" i="1" l="1"/>
  <c r="E180" i="1"/>
  <c r="C181" i="1"/>
  <c r="F181" i="1" s="1"/>
  <c r="D181" i="1" l="1"/>
  <c r="C182" i="1"/>
  <c r="F182" i="1" s="1"/>
  <c r="E181" i="1"/>
  <c r="D182" i="1" l="1"/>
  <c r="E182" i="1"/>
  <c r="C183" i="1"/>
  <c r="F183" i="1" s="1"/>
  <c r="E183" i="1" l="1"/>
  <c r="D183" i="1"/>
  <c r="C184" i="1"/>
  <c r="F184" i="1" s="1"/>
  <c r="E184" i="1" l="1"/>
  <c r="D184" i="1"/>
  <c r="C185" i="1"/>
  <c r="F185" i="1" s="1"/>
  <c r="D185" i="1" l="1"/>
  <c r="E185" i="1"/>
  <c r="C186" i="1"/>
  <c r="F186" i="1" s="1"/>
  <c r="D186" i="1" l="1"/>
  <c r="E186" i="1"/>
  <c r="C187" i="1"/>
  <c r="F187" i="1" s="1"/>
  <c r="E187" i="1" l="1"/>
  <c r="D187" i="1"/>
  <c r="C188" i="1"/>
  <c r="F188" i="1" s="1"/>
  <c r="D188" i="1" l="1"/>
  <c r="E188" i="1"/>
  <c r="C189" i="1"/>
  <c r="F189" i="1" s="1"/>
  <c r="D189" i="1" l="1"/>
  <c r="C190" i="1"/>
  <c r="F190" i="1" s="1"/>
  <c r="E189" i="1"/>
  <c r="E190" i="1" l="1"/>
  <c r="C191" i="1"/>
  <c r="F191" i="1" s="1"/>
  <c r="D190" i="1"/>
  <c r="D191" i="1" l="1"/>
  <c r="E191" i="1"/>
  <c r="C192" i="1"/>
  <c r="F192" i="1" s="1"/>
  <c r="E192" i="1" l="1"/>
  <c r="D192" i="1"/>
  <c r="C193" i="1"/>
  <c r="F193" i="1" s="1"/>
  <c r="D193" i="1" l="1"/>
  <c r="E193" i="1"/>
  <c r="C194" i="1"/>
  <c r="F194" i="1" s="1"/>
  <c r="E194" i="1" l="1"/>
  <c r="D194" i="1"/>
  <c r="C195" i="1"/>
  <c r="F195" i="1" s="1"/>
  <c r="D195" i="1" l="1"/>
  <c r="C196" i="1"/>
  <c r="F196" i="1" s="1"/>
  <c r="E195" i="1"/>
  <c r="E196" i="1" l="1"/>
  <c r="D196" i="1"/>
  <c r="C197" i="1"/>
  <c r="F197" i="1" s="1"/>
  <c r="D197" i="1" l="1"/>
  <c r="C198" i="1"/>
  <c r="F198" i="1" s="1"/>
  <c r="E197" i="1"/>
  <c r="D198" i="1" l="1"/>
  <c r="E198" i="1"/>
  <c r="C199" i="1"/>
  <c r="F199" i="1" s="1"/>
  <c r="D199" i="1" l="1"/>
  <c r="E199" i="1"/>
  <c r="C200" i="1"/>
  <c r="F200" i="1" s="1"/>
  <c r="D200" i="1" l="1"/>
  <c r="E200" i="1"/>
  <c r="C201" i="1"/>
  <c r="F201" i="1" s="1"/>
  <c r="D201" i="1" l="1"/>
  <c r="E201" i="1"/>
  <c r="C202" i="1"/>
  <c r="F202" i="1" s="1"/>
  <c r="D202" i="1" l="1"/>
  <c r="C210" i="1"/>
  <c r="E202" i="1"/>
  <c r="E210" i="1" l="1"/>
  <c r="F210" i="1"/>
  <c r="D210" i="1"/>
  <c r="B210" i="1"/>
  <c r="C211" i="1"/>
  <c r="D211" i="1" l="1"/>
  <c r="E211" i="1"/>
  <c r="F211" i="1"/>
  <c r="C212" i="1"/>
  <c r="E212" i="1" l="1"/>
  <c r="F212" i="1"/>
  <c r="D212" i="1"/>
  <c r="C213" i="1"/>
  <c r="D213" i="1" l="1"/>
  <c r="E213" i="1"/>
  <c r="F213" i="1"/>
  <c r="C214" i="1"/>
  <c r="D214" i="1" l="1"/>
  <c r="E214" i="1"/>
  <c r="F214" i="1"/>
  <c r="C215" i="1"/>
  <c r="F215" i="1" l="1"/>
  <c r="D215" i="1"/>
  <c r="E215" i="1"/>
  <c r="C216" i="1"/>
  <c r="D216" i="1" l="1"/>
  <c r="E216" i="1"/>
  <c r="F216" i="1"/>
  <c r="C217" i="1"/>
  <c r="F217" i="1" s="1"/>
  <c r="E217" i="1" l="1"/>
  <c r="D217" i="1"/>
  <c r="C218" i="1"/>
  <c r="F218" i="1" s="1"/>
  <c r="E218" i="1" l="1"/>
  <c r="D218" i="1"/>
  <c r="C219" i="1"/>
  <c r="F219" i="1" s="1"/>
  <c r="E219" i="1" l="1"/>
  <c r="D219" i="1"/>
  <c r="C220" i="1"/>
  <c r="F220" i="1" s="1"/>
  <c r="D220" i="1" l="1"/>
  <c r="E220" i="1"/>
  <c r="C221" i="1"/>
  <c r="F221" i="1" s="1"/>
  <c r="E221" i="1" l="1"/>
  <c r="D221" i="1"/>
  <c r="C222" i="1"/>
  <c r="F222" i="1" s="1"/>
  <c r="D222" i="1" l="1"/>
  <c r="E222" i="1"/>
  <c r="C223" i="1"/>
  <c r="F223" i="1" s="1"/>
  <c r="E223" i="1" l="1"/>
  <c r="D223" i="1"/>
  <c r="C224" i="1"/>
  <c r="F224" i="1" s="1"/>
  <c r="E224" i="1" l="1"/>
  <c r="D224" i="1"/>
  <c r="C225" i="1"/>
  <c r="F225" i="1" s="1"/>
  <c r="D225" i="1" l="1"/>
  <c r="E225" i="1"/>
  <c r="C226" i="1"/>
  <c r="F226" i="1" s="1"/>
  <c r="E226" i="1" l="1"/>
  <c r="D226" i="1"/>
  <c r="C227" i="1"/>
  <c r="F227" i="1" s="1"/>
  <c r="E227" i="1" l="1"/>
  <c r="D227" i="1"/>
  <c r="C228" i="1"/>
  <c r="F228" i="1" s="1"/>
  <c r="C229" i="1" l="1"/>
  <c r="F229" i="1" s="1"/>
  <c r="E228" i="1"/>
  <c r="D228" i="1"/>
  <c r="D229" i="1" l="1"/>
  <c r="C230" i="1"/>
  <c r="F230" i="1" s="1"/>
  <c r="E229" i="1"/>
  <c r="D230" i="1" l="1"/>
  <c r="C231" i="1"/>
  <c r="F231" i="1" s="1"/>
  <c r="E230" i="1"/>
  <c r="E231" i="1" l="1"/>
  <c r="D231" i="1"/>
  <c r="C232" i="1"/>
  <c r="F232" i="1" s="1"/>
  <c r="D232" i="1" l="1"/>
  <c r="E232" i="1"/>
  <c r="C233" i="1"/>
  <c r="F233" i="1" s="1"/>
  <c r="E233" i="1" l="1"/>
  <c r="D233" i="1"/>
  <c r="C234" i="1"/>
  <c r="F234" i="1" s="1"/>
  <c r="E234" i="1" l="1"/>
  <c r="C235" i="1"/>
  <c r="F235" i="1" s="1"/>
  <c r="D234" i="1"/>
  <c r="E235" i="1" l="1"/>
  <c r="D235" i="1"/>
  <c r="C236" i="1"/>
  <c r="F236" i="1" s="1"/>
  <c r="E236" i="1" l="1"/>
  <c r="D236" i="1"/>
  <c r="C237" i="1"/>
  <c r="F237" i="1" s="1"/>
  <c r="D237" i="1" l="1"/>
  <c r="E237" i="1"/>
  <c r="C238" i="1"/>
  <c r="F238" i="1" s="1"/>
  <c r="E238" i="1" l="1"/>
  <c r="D238" i="1"/>
  <c r="C239" i="1"/>
  <c r="F239" i="1" s="1"/>
  <c r="E239" i="1" l="1"/>
  <c r="D239" i="1"/>
  <c r="C240" i="1"/>
  <c r="F240" i="1" s="1"/>
  <c r="E240" i="1" l="1"/>
  <c r="D240" i="1"/>
  <c r="C243" i="1"/>
  <c r="F243" i="1" s="1"/>
  <c r="D243" i="1" l="1"/>
  <c r="E243" i="1"/>
  <c r="B243" i="1"/>
  <c r="C244" i="1"/>
  <c r="F244" i="1" s="1"/>
  <c r="D244" i="1" l="1"/>
  <c r="E244" i="1"/>
  <c r="C245" i="1"/>
  <c r="F245" i="1" s="1"/>
  <c r="D245" i="1" l="1"/>
  <c r="E245" i="1"/>
  <c r="C246" i="1"/>
  <c r="F246" i="1" s="1"/>
  <c r="E246" i="1" l="1"/>
  <c r="D246" i="1"/>
  <c r="C247" i="1"/>
  <c r="F247" i="1" s="1"/>
  <c r="E247" i="1" l="1"/>
  <c r="C248" i="1"/>
  <c r="F248" i="1" s="1"/>
  <c r="D247" i="1"/>
  <c r="E248" i="1" l="1"/>
  <c r="D248" i="1"/>
  <c r="C249" i="1"/>
  <c r="F249" i="1" s="1"/>
  <c r="D249" i="1" l="1"/>
  <c r="E249" i="1"/>
  <c r="C250" i="1"/>
  <c r="F250" i="1" s="1"/>
  <c r="D250" i="1" l="1"/>
  <c r="C251" i="1"/>
  <c r="F251" i="1" s="1"/>
  <c r="E250" i="1"/>
  <c r="E251" i="1" l="1"/>
  <c r="D251" i="1"/>
  <c r="C252" i="1"/>
  <c r="F252" i="1" s="1"/>
  <c r="D252" i="1" l="1"/>
  <c r="E252" i="1"/>
  <c r="C253" i="1"/>
  <c r="F253" i="1" s="1"/>
  <c r="E253" i="1" l="1"/>
  <c r="C254" i="1"/>
  <c r="F254" i="1" s="1"/>
  <c r="D253" i="1"/>
  <c r="C255" i="1" l="1"/>
  <c r="F255" i="1" s="1"/>
  <c r="E254" i="1"/>
  <c r="D254" i="1"/>
  <c r="D255" i="1" l="1"/>
  <c r="E255" i="1"/>
  <c r="C256" i="1"/>
  <c r="F256" i="1" s="1"/>
  <c r="D256" i="1" l="1"/>
  <c r="E256" i="1"/>
  <c r="C257" i="1"/>
  <c r="F257" i="1" s="1"/>
  <c r="E257" i="1" l="1"/>
  <c r="D257" i="1"/>
  <c r="C258" i="1"/>
  <c r="F258" i="1" s="1"/>
  <c r="E258" i="1" l="1"/>
  <c r="D258" i="1"/>
  <c r="C259" i="1"/>
  <c r="F259" i="1" s="1"/>
  <c r="D259" i="1" l="1"/>
  <c r="E259" i="1"/>
  <c r="C260" i="1"/>
  <c r="F260" i="1" s="1"/>
  <c r="E260" i="1" l="1"/>
  <c r="D260" i="1"/>
  <c r="C261" i="1"/>
  <c r="F261" i="1" s="1"/>
  <c r="D261" i="1" l="1"/>
  <c r="E261" i="1"/>
  <c r="C262" i="1"/>
  <c r="F262" i="1" s="1"/>
  <c r="C263" i="1" l="1"/>
  <c r="F263" i="1" s="1"/>
  <c r="D262" i="1"/>
  <c r="E262" i="1"/>
  <c r="D263" i="1" l="1"/>
  <c r="E263" i="1"/>
  <c r="C264" i="1"/>
  <c r="F264" i="1" s="1"/>
  <c r="D264" i="1" l="1"/>
  <c r="E264" i="1"/>
  <c r="C265" i="1"/>
  <c r="F265" i="1" s="1"/>
  <c r="E265" i="1" l="1"/>
  <c r="D265" i="1"/>
  <c r="C266" i="1"/>
  <c r="F266" i="1" l="1"/>
  <c r="D266" i="1"/>
  <c r="E266" i="1"/>
  <c r="C267" i="1"/>
  <c r="F267" i="1" s="1"/>
  <c r="D267" i="1" l="1"/>
  <c r="E267" i="1"/>
  <c r="C268" i="1"/>
  <c r="F268" i="1" s="1"/>
  <c r="D268" i="1" l="1"/>
  <c r="E268" i="1"/>
  <c r="C269" i="1"/>
  <c r="F269" i="1" s="1"/>
  <c r="E269" i="1" l="1"/>
  <c r="C270" i="1"/>
  <c r="F270" i="1" s="1"/>
  <c r="D269" i="1"/>
  <c r="D270" i="1" l="1"/>
  <c r="C271" i="1"/>
  <c r="F271" i="1" s="1"/>
  <c r="E270" i="1"/>
  <c r="E271" i="1" l="1"/>
  <c r="D271" i="1"/>
  <c r="C272" i="1"/>
  <c r="F272" i="1" s="1"/>
  <c r="D272" i="1" l="1"/>
  <c r="E272" i="1"/>
  <c r="C273" i="1"/>
  <c r="F273" i="1" s="1"/>
  <c r="D273" i="1" l="1"/>
  <c r="E273" i="1"/>
  <c r="C276" i="1"/>
  <c r="F276" i="1" s="1"/>
  <c r="B276" i="1" l="1"/>
  <c r="D276" i="1"/>
  <c r="C277" i="1"/>
  <c r="F277" i="1" s="1"/>
  <c r="E276" i="1"/>
  <c r="E277" i="1" l="1"/>
  <c r="C278" i="1"/>
  <c r="F278" i="1" s="1"/>
  <c r="D277" i="1"/>
  <c r="D278" i="1" l="1"/>
  <c r="E278" i="1"/>
  <c r="C279" i="1"/>
  <c r="F279" i="1" s="1"/>
  <c r="D279" i="1" l="1"/>
  <c r="E279" i="1"/>
  <c r="C280" i="1"/>
  <c r="F280" i="1" s="1"/>
  <c r="E280" i="1" l="1"/>
  <c r="D280" i="1"/>
  <c r="C281" i="1"/>
  <c r="F281" i="1" s="1"/>
  <c r="D281" i="1" l="1"/>
  <c r="C282" i="1"/>
  <c r="F282" i="1" s="1"/>
  <c r="E281" i="1"/>
  <c r="E282" i="1" l="1"/>
  <c r="C283" i="1"/>
  <c r="F283" i="1" s="1"/>
  <c r="D282" i="1"/>
  <c r="E283" i="1" l="1"/>
  <c r="D283" i="1"/>
  <c r="C284" i="1"/>
  <c r="F284" i="1" s="1"/>
  <c r="D284" i="1" l="1"/>
  <c r="E284" i="1"/>
  <c r="C285" i="1"/>
  <c r="F285" i="1" s="1"/>
  <c r="D285" i="1" l="1"/>
  <c r="E285" i="1"/>
  <c r="C286" i="1"/>
  <c r="F286" i="1" s="1"/>
  <c r="D286" i="1" l="1"/>
  <c r="C287" i="1"/>
  <c r="F287" i="1" s="1"/>
  <c r="E286" i="1"/>
  <c r="D287" i="1" l="1"/>
  <c r="E287" i="1"/>
  <c r="C288" i="1"/>
  <c r="F288" i="1" s="1"/>
  <c r="E288" i="1" l="1"/>
  <c r="D288" i="1"/>
  <c r="C289" i="1"/>
  <c r="F289" i="1" s="1"/>
  <c r="D289" i="1" l="1"/>
  <c r="E289" i="1"/>
  <c r="C290" i="1"/>
  <c r="F290" i="1" s="1"/>
  <c r="D290" i="1" l="1"/>
  <c r="E290" i="1"/>
  <c r="C291" i="1"/>
  <c r="F291" i="1" s="1"/>
  <c r="E291" i="1" l="1"/>
  <c r="C292" i="1"/>
  <c r="F292" i="1" s="1"/>
  <c r="D291" i="1"/>
  <c r="D292" i="1" l="1"/>
  <c r="E292" i="1"/>
  <c r="C293" i="1"/>
  <c r="F293" i="1" s="1"/>
  <c r="D293" i="1" l="1"/>
  <c r="C294" i="1"/>
  <c r="F294" i="1" s="1"/>
  <c r="E293" i="1"/>
  <c r="D294" i="1" l="1"/>
  <c r="E294" i="1"/>
  <c r="C295" i="1"/>
  <c r="F295" i="1" s="1"/>
  <c r="D295" i="1" l="1"/>
  <c r="E295" i="1"/>
  <c r="C296" i="1"/>
  <c r="F296" i="1" s="1"/>
  <c r="E296" i="1" l="1"/>
  <c r="D296" i="1"/>
  <c r="C297" i="1"/>
  <c r="F297" i="1" s="1"/>
  <c r="E297" i="1" l="1"/>
  <c r="C298" i="1"/>
  <c r="F298" i="1" s="1"/>
  <c r="D297" i="1"/>
  <c r="E298" i="1" l="1"/>
  <c r="D298" i="1"/>
  <c r="C299" i="1"/>
  <c r="F299" i="1" s="1"/>
  <c r="D299" i="1" l="1"/>
  <c r="E299" i="1"/>
  <c r="C300" i="1"/>
  <c r="F300" i="1" s="1"/>
  <c r="D300" i="1" l="1"/>
  <c r="E300" i="1"/>
  <c r="C301" i="1"/>
  <c r="F301" i="1" s="1"/>
  <c r="D301" i="1" l="1"/>
  <c r="E301" i="1"/>
  <c r="C302" i="1"/>
  <c r="F302" i="1" s="1"/>
  <c r="D302" i="1" l="1"/>
  <c r="E302" i="1"/>
  <c r="C303" i="1"/>
  <c r="F303" i="1" s="1"/>
  <c r="D303" i="1" l="1"/>
  <c r="C304" i="1"/>
  <c r="F304" i="1" s="1"/>
  <c r="E303" i="1"/>
  <c r="E304" i="1" l="1"/>
  <c r="C305" i="1"/>
  <c r="F305" i="1" s="1"/>
  <c r="D304" i="1"/>
  <c r="D305" i="1" l="1"/>
  <c r="E305" i="1"/>
  <c r="C313" i="1"/>
  <c r="F313" i="1" s="1"/>
  <c r="B313" i="1" l="1"/>
  <c r="E313" i="1"/>
  <c r="D313" i="1"/>
  <c r="C314" i="1"/>
  <c r="F314" i="1" s="1"/>
  <c r="D314" i="1" l="1"/>
  <c r="E314" i="1"/>
  <c r="C315" i="1"/>
  <c r="F315" i="1" s="1"/>
  <c r="D315" i="1" l="1"/>
  <c r="E315" i="1"/>
  <c r="C316" i="1"/>
  <c r="F316" i="1" s="1"/>
  <c r="D316" i="1" l="1"/>
  <c r="C317" i="1"/>
  <c r="F317" i="1" s="1"/>
  <c r="E316" i="1"/>
  <c r="E317" i="1" l="1"/>
  <c r="D317" i="1"/>
  <c r="C318" i="1"/>
  <c r="F318" i="1" s="1"/>
  <c r="D318" i="1" l="1"/>
  <c r="E318" i="1"/>
  <c r="C319" i="1"/>
  <c r="F319" i="1" s="1"/>
  <c r="E319" i="1" l="1"/>
  <c r="D319" i="1"/>
  <c r="C320" i="1"/>
  <c r="F320" i="1" s="1"/>
  <c r="E320" i="1" l="1"/>
  <c r="D320" i="1"/>
  <c r="C321" i="1"/>
  <c r="F321" i="1" s="1"/>
  <c r="E321" i="1" l="1"/>
  <c r="D321" i="1"/>
  <c r="C322" i="1"/>
  <c r="F322" i="1" s="1"/>
  <c r="D322" i="1" l="1"/>
  <c r="E322" i="1"/>
  <c r="C323" i="1"/>
  <c r="F323" i="1" s="1"/>
  <c r="E323" i="1" l="1"/>
  <c r="D323" i="1"/>
  <c r="C324" i="1"/>
  <c r="F324" i="1" s="1"/>
  <c r="D324" i="1" l="1"/>
  <c r="E324" i="1"/>
  <c r="C325" i="1"/>
  <c r="F325" i="1" s="1"/>
  <c r="D325" i="1" l="1"/>
  <c r="C326" i="1"/>
  <c r="F326" i="1" s="1"/>
  <c r="E325" i="1"/>
  <c r="E326" i="1" l="1"/>
  <c r="D326" i="1"/>
  <c r="C327" i="1"/>
  <c r="F327" i="1" s="1"/>
  <c r="C328" i="1" l="1"/>
  <c r="F328" i="1" s="1"/>
  <c r="E327" i="1"/>
  <c r="D327" i="1"/>
  <c r="E328" i="1" l="1"/>
  <c r="D328" i="1"/>
  <c r="C329" i="1"/>
  <c r="F329" i="1" s="1"/>
  <c r="D329" i="1" l="1"/>
  <c r="E329" i="1"/>
  <c r="C330" i="1"/>
  <c r="F330" i="1" s="1"/>
  <c r="D330" i="1" l="1"/>
  <c r="E330" i="1"/>
  <c r="C331" i="1"/>
  <c r="F331" i="1" s="1"/>
  <c r="E331" i="1" l="1"/>
  <c r="D331" i="1"/>
  <c r="C332" i="1"/>
  <c r="F332" i="1" s="1"/>
  <c r="E332" i="1" l="1"/>
  <c r="D332" i="1"/>
  <c r="C333" i="1"/>
  <c r="F333" i="1" s="1"/>
  <c r="D333" i="1" l="1"/>
  <c r="C334" i="1"/>
  <c r="F334" i="1" s="1"/>
  <c r="E333" i="1"/>
  <c r="C335" i="1" l="1"/>
  <c r="F335" i="1" s="1"/>
  <c r="D334" i="1"/>
  <c r="E334" i="1"/>
  <c r="D335" i="1" l="1"/>
  <c r="E335" i="1"/>
  <c r="C336" i="1"/>
  <c r="F336" i="1" s="1"/>
  <c r="D336" i="1" l="1"/>
  <c r="C337" i="1"/>
  <c r="F337" i="1" s="1"/>
  <c r="E336" i="1"/>
  <c r="E337" i="1" l="1"/>
  <c r="D337" i="1"/>
  <c r="C338" i="1"/>
  <c r="F338" i="1" s="1"/>
  <c r="D338" i="1" l="1"/>
  <c r="E338" i="1"/>
  <c r="C339" i="1"/>
  <c r="F339" i="1" s="1"/>
  <c r="D339" i="1" l="1"/>
  <c r="C340" i="1"/>
  <c r="F340" i="1" s="1"/>
  <c r="E339" i="1"/>
  <c r="E340" i="1" l="1"/>
  <c r="C341" i="1"/>
  <c r="F341" i="1" s="1"/>
  <c r="D340" i="1"/>
  <c r="E341" i="1" l="1"/>
  <c r="C342" i="1"/>
  <c r="F342" i="1" s="1"/>
  <c r="D341" i="1"/>
  <c r="E342" i="1" l="1"/>
  <c r="D342" i="1"/>
  <c r="C343" i="1"/>
  <c r="F343" i="1" s="1"/>
  <c r="D343" i="1" l="1"/>
  <c r="C346" i="1"/>
  <c r="F346" i="1" s="1"/>
  <c r="E343" i="1"/>
  <c r="E346" i="1" l="1"/>
  <c r="B346" i="1"/>
  <c r="D346" i="1"/>
  <c r="C347" i="1"/>
  <c r="F347" i="1" s="1"/>
  <c r="E347" i="1" l="1"/>
  <c r="D347" i="1"/>
  <c r="C348" i="1"/>
  <c r="F348" i="1" s="1"/>
  <c r="D348" i="1" l="1"/>
  <c r="E348" i="1"/>
  <c r="C349" i="1"/>
  <c r="F349" i="1" s="1"/>
  <c r="E349" i="1" l="1"/>
  <c r="D349" i="1"/>
  <c r="C350" i="1"/>
  <c r="F350" i="1" s="1"/>
  <c r="D350" i="1" l="1"/>
  <c r="E350" i="1"/>
  <c r="C351" i="1"/>
  <c r="F351" i="1" s="1"/>
  <c r="D351" i="1" l="1"/>
  <c r="E351" i="1"/>
  <c r="C352" i="1"/>
  <c r="F352" i="1" s="1"/>
  <c r="D352" i="1" l="1"/>
  <c r="E352" i="1"/>
  <c r="C353" i="1"/>
  <c r="F353" i="1" s="1"/>
  <c r="D353" i="1" l="1"/>
  <c r="E353" i="1"/>
  <c r="C354" i="1"/>
  <c r="F354" i="1" s="1"/>
  <c r="C355" i="1" l="1"/>
  <c r="F355" i="1" s="1"/>
  <c r="D354" i="1"/>
  <c r="E354" i="1"/>
  <c r="C356" i="1" l="1"/>
  <c r="F356" i="1" s="1"/>
  <c r="E355" i="1"/>
  <c r="D355" i="1"/>
  <c r="E356" i="1" l="1"/>
  <c r="D356" i="1"/>
  <c r="C357" i="1"/>
  <c r="F357" i="1" s="1"/>
  <c r="D357" i="1" l="1"/>
  <c r="C358" i="1"/>
  <c r="F358" i="1" s="1"/>
  <c r="E357" i="1"/>
  <c r="D358" i="1" l="1"/>
  <c r="E358" i="1"/>
  <c r="C359" i="1"/>
  <c r="F359" i="1" s="1"/>
  <c r="D359" i="1" l="1"/>
  <c r="E359" i="1"/>
  <c r="C360" i="1"/>
  <c r="F360" i="1" s="1"/>
  <c r="D360" i="1" l="1"/>
  <c r="C361" i="1"/>
  <c r="F361" i="1" s="1"/>
  <c r="E360" i="1"/>
  <c r="D361" i="1" l="1"/>
  <c r="E361" i="1"/>
  <c r="C362" i="1"/>
  <c r="F362" i="1" s="1"/>
  <c r="E362" i="1" l="1"/>
  <c r="D362" i="1"/>
  <c r="C363" i="1"/>
  <c r="F363" i="1" s="1"/>
  <c r="C364" i="1" l="1"/>
  <c r="F364" i="1" s="1"/>
  <c r="D363" i="1"/>
  <c r="E363" i="1"/>
  <c r="D364" i="1" l="1"/>
  <c r="E364" i="1"/>
  <c r="C365" i="1"/>
  <c r="F365" i="1" s="1"/>
  <c r="D365" i="1" l="1"/>
  <c r="E365" i="1"/>
  <c r="C366" i="1"/>
  <c r="F366" i="1" s="1"/>
  <c r="D366" i="1" l="1"/>
  <c r="C367" i="1"/>
  <c r="F367" i="1" s="1"/>
  <c r="E366" i="1"/>
  <c r="D367" i="1" l="1"/>
  <c r="C368" i="1"/>
  <c r="F368" i="1" s="1"/>
  <c r="E367" i="1"/>
  <c r="E368" i="1" l="1"/>
  <c r="D368" i="1"/>
  <c r="C369" i="1"/>
  <c r="F369" i="1" s="1"/>
  <c r="E369" i="1" l="1"/>
  <c r="C370" i="1"/>
  <c r="F370" i="1" s="1"/>
  <c r="D369" i="1"/>
  <c r="E370" i="1" l="1"/>
  <c r="D370" i="1"/>
  <c r="C371" i="1"/>
  <c r="F371" i="1" s="1"/>
  <c r="D371" i="1" l="1"/>
  <c r="C372" i="1"/>
  <c r="F372" i="1" s="1"/>
  <c r="E371" i="1"/>
  <c r="E372" i="1" l="1"/>
  <c r="D372" i="1"/>
  <c r="C373" i="1"/>
  <c r="F373" i="1" s="1"/>
  <c r="D373" i="1" l="1"/>
  <c r="E373" i="1"/>
  <c r="C374" i="1"/>
  <c r="F374" i="1" s="1"/>
  <c r="E374" i="1" l="1"/>
  <c r="D374" i="1"/>
  <c r="C375" i="1"/>
  <c r="F375" i="1" s="1"/>
  <c r="D375" i="1" l="1"/>
  <c r="E375" i="1"/>
  <c r="C378" i="1"/>
  <c r="F378" i="1" s="1"/>
  <c r="D378" i="1" l="1"/>
  <c r="B378" i="1"/>
  <c r="E378" i="1"/>
  <c r="C379" i="1"/>
  <c r="F379" i="1" s="1"/>
  <c r="D379" i="1" l="1"/>
  <c r="C380" i="1"/>
  <c r="F380" i="1" s="1"/>
  <c r="E379" i="1"/>
  <c r="E380" i="1" l="1"/>
  <c r="C381" i="1"/>
  <c r="F381" i="1" s="1"/>
  <c r="D380" i="1"/>
  <c r="D381" i="1" l="1"/>
  <c r="C382" i="1"/>
  <c r="F382" i="1" s="1"/>
  <c r="E381" i="1"/>
  <c r="E382" i="1" l="1"/>
  <c r="D382" i="1"/>
  <c r="C383" i="1"/>
  <c r="F383" i="1" s="1"/>
  <c r="D383" i="1" l="1"/>
  <c r="C384" i="1"/>
  <c r="F384" i="1" s="1"/>
  <c r="E383" i="1"/>
  <c r="E384" i="1" l="1"/>
  <c r="D384" i="1"/>
  <c r="C385" i="1"/>
  <c r="F385" i="1" s="1"/>
  <c r="C386" i="1" l="1"/>
  <c r="F386" i="1" s="1"/>
  <c r="E385" i="1"/>
  <c r="D385" i="1"/>
  <c r="D386" i="1" l="1"/>
  <c r="E386" i="1"/>
  <c r="C387" i="1"/>
  <c r="F387" i="1" s="1"/>
  <c r="D387" i="1" l="1"/>
  <c r="E387" i="1"/>
  <c r="C388" i="1"/>
  <c r="F388" i="1" s="1"/>
  <c r="D388" i="1" l="1"/>
  <c r="E388" i="1"/>
  <c r="C389" i="1"/>
  <c r="F389" i="1" s="1"/>
  <c r="E389" i="1" l="1"/>
  <c r="C390" i="1"/>
  <c r="F390" i="1" s="1"/>
  <c r="D389" i="1"/>
  <c r="E390" i="1" l="1"/>
  <c r="D390" i="1"/>
  <c r="C391" i="1"/>
  <c r="F391" i="1" s="1"/>
  <c r="D391" i="1" l="1"/>
  <c r="E391" i="1"/>
  <c r="C392" i="1"/>
  <c r="F392" i="1" s="1"/>
  <c r="D392" i="1" l="1"/>
  <c r="E392" i="1"/>
  <c r="C393" i="1"/>
  <c r="F393" i="1" s="1"/>
  <c r="E393" i="1" l="1"/>
  <c r="D393" i="1"/>
  <c r="C394" i="1"/>
  <c r="F394" i="1" s="1"/>
  <c r="E394" i="1" l="1"/>
  <c r="D394" i="1"/>
  <c r="C395" i="1"/>
  <c r="F395" i="1" s="1"/>
  <c r="E395" i="1" l="1"/>
  <c r="D395" i="1"/>
  <c r="C396" i="1"/>
  <c r="F396" i="1" s="1"/>
  <c r="E396" i="1" l="1"/>
  <c r="C397" i="1"/>
  <c r="F397" i="1" s="1"/>
  <c r="D396" i="1"/>
  <c r="D397" i="1" l="1"/>
  <c r="C398" i="1"/>
  <c r="F398" i="1" s="1"/>
  <c r="E397" i="1"/>
  <c r="E398" i="1" l="1"/>
  <c r="D398" i="1"/>
  <c r="C399" i="1"/>
  <c r="F399" i="1" l="1"/>
  <c r="C400" i="1"/>
  <c r="F400" i="1" s="1"/>
  <c r="D399" i="1"/>
  <c r="E399" i="1"/>
  <c r="E400" i="1" l="1"/>
  <c r="C401" i="1"/>
  <c r="F401" i="1" s="1"/>
  <c r="D400" i="1"/>
  <c r="D401" i="1" l="1"/>
  <c r="C402" i="1"/>
  <c r="F402" i="1" s="1"/>
  <c r="E401" i="1"/>
  <c r="E402" i="1" l="1"/>
  <c r="D402" i="1"/>
  <c r="C403" i="1"/>
  <c r="F403" i="1" s="1"/>
  <c r="E403" i="1" l="1"/>
  <c r="D403" i="1"/>
  <c r="C404" i="1"/>
  <c r="F404" i="1" s="1"/>
  <c r="E404" i="1" l="1"/>
  <c r="C405" i="1"/>
  <c r="F405" i="1" s="1"/>
  <c r="D404" i="1"/>
  <c r="E405" i="1" l="1"/>
  <c r="C406" i="1"/>
  <c r="F406" i="1" s="1"/>
  <c r="D405" i="1"/>
  <c r="D406" i="1" l="1"/>
  <c r="C407" i="1"/>
  <c r="E406" i="1"/>
  <c r="F407" i="1" l="1"/>
  <c r="E407" i="1"/>
  <c r="D407" i="1"/>
  <c r="C408" i="1"/>
  <c r="F408" i="1" s="1"/>
  <c r="D408" i="1" l="1"/>
  <c r="E40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</author>
  </authors>
  <commentList>
    <comment ref="C2" authorId="0" shapeId="0" xr:uid="{00000000-0006-0000-0000-000001000000}">
      <text>
        <r>
          <rPr>
            <sz val="12"/>
            <color indexed="81"/>
            <rFont val="Aptos"/>
            <family val="2"/>
          </rPr>
          <t xml:space="preserve">Bitte geben Sie hier den </t>
        </r>
        <r>
          <rPr>
            <b/>
            <sz val="12"/>
            <color indexed="81"/>
            <rFont val="Aptos"/>
            <family val="2"/>
          </rPr>
          <t>NAMEN IHRES UNTERNEHMENS</t>
        </r>
        <r>
          <rPr>
            <sz val="12"/>
            <color indexed="81"/>
            <rFont val="Aptos"/>
            <family val="2"/>
          </rPr>
          <t xml:space="preserve"> ein.</t>
        </r>
      </text>
    </comment>
    <comment ref="C3" authorId="0" shapeId="0" xr:uid="{00000000-0006-0000-0000-000002000000}">
      <text>
        <r>
          <rPr>
            <sz val="12"/>
            <color indexed="81"/>
            <rFont val="Aptos"/>
            <family val="2"/>
          </rPr>
          <t xml:space="preserve">Geben Sie hier das </t>
        </r>
        <r>
          <rPr>
            <b/>
            <sz val="12"/>
            <color indexed="81"/>
            <rFont val="Aptos"/>
            <family val="2"/>
          </rPr>
          <t>KALENDERJAHR</t>
        </r>
        <r>
          <rPr>
            <sz val="12"/>
            <color indexed="81"/>
            <rFont val="Aptos"/>
            <family val="2"/>
          </rPr>
          <t xml:space="preserve"> ein für welches dieser Redaktionsplaner gedacht ist, z.B. 2026.
</t>
        </r>
        <r>
          <rPr>
            <b/>
            <sz val="12"/>
            <color indexed="81"/>
            <rFont val="Aptos"/>
            <family val="2"/>
          </rPr>
          <t>BiTTE BEACHTEN SiE:</t>
        </r>
        <r>
          <rPr>
            <sz val="12"/>
            <color indexed="81"/>
            <rFont val="Aptos"/>
            <family val="2"/>
          </rPr>
          <t xml:space="preserve"> Wenn ein neues Jahr eingegeben wird, werden die Einträge nicht automatisch gelöscht, d.h. alle Einträge eines Monats müssen manuell gelöscht werden. </t>
        </r>
        <r>
          <rPr>
            <b/>
            <sz val="12"/>
            <color indexed="81"/>
            <rFont val="Aptos"/>
            <family val="2"/>
          </rPr>
          <t>Bitte nicht die Spalten C bis F löschen</t>
        </r>
        <r>
          <rPr>
            <sz val="12"/>
            <color indexed="81"/>
            <rFont val="Aptos"/>
            <family val="2"/>
          </rPr>
          <t xml:space="preserve"> (diese werden automatisch ktualisiert), sondern </t>
        </r>
        <r>
          <rPr>
            <b/>
            <sz val="12"/>
            <color indexed="81"/>
            <rFont val="Aptos"/>
            <family val="2"/>
          </rPr>
          <t>nur die Inhalte der Spalten G bis S</t>
        </r>
        <r>
          <rPr>
            <sz val="12"/>
            <color indexed="81"/>
            <rFont val="Aptos"/>
            <family val="2"/>
          </rPr>
          <t xml:space="preserve"> und dort auch nur die Zeilen mit einem Datum davor (Monat für Monat).</t>
        </r>
      </text>
    </comment>
    <comment ref="K3" authorId="0" shapeId="0" xr:uid="{00000000-0006-0000-0000-000003000000}">
      <text>
        <r>
          <rPr>
            <sz val="12"/>
            <color indexed="81"/>
            <rFont val="Aptos"/>
            <family val="2"/>
          </rPr>
          <t xml:space="preserve">Hier springen Sie auf das </t>
        </r>
        <r>
          <rPr>
            <b/>
            <sz val="12"/>
            <color indexed="81"/>
            <rFont val="Aptos"/>
            <family val="2"/>
          </rPr>
          <t>HEUTIGES DATUM</t>
        </r>
        <r>
          <rPr>
            <sz val="12"/>
            <color indexed="81"/>
            <rFont val="Aptos"/>
            <family val="2"/>
          </rPr>
          <t>!
Aber nur, wenn das heutige Datum in den Monaten Januar bis Dezember vorkommt, d.h. das Kalenderjahr muss das Aktuelle sein.</t>
        </r>
      </text>
    </comment>
    <comment ref="F4" authorId="0" shapeId="0" xr:uid="{00000000-0006-0000-0000-000004000000}">
      <text>
        <r>
          <rPr>
            <sz val="12"/>
            <color indexed="81"/>
            <rFont val="Aptos"/>
            <family val="2"/>
          </rPr>
          <t xml:space="preserve">Die Feier- und Aktionstage werden </t>
        </r>
        <r>
          <rPr>
            <b/>
            <sz val="12"/>
            <color indexed="81"/>
            <rFont val="Aptos"/>
            <family val="2"/>
          </rPr>
          <t>automatisch</t>
        </r>
        <r>
          <rPr>
            <sz val="12"/>
            <color indexed="81"/>
            <rFont val="Aptos"/>
            <family val="2"/>
          </rPr>
          <t xml:space="preserve"> aus dem Tabellenblatt "Einstellungen" übernommen.</t>
        </r>
      </text>
    </comment>
    <comment ref="G4" authorId="0" shapeId="0" xr:uid="{00000000-0006-0000-0000-000005000000}">
      <text>
        <r>
          <rPr>
            <sz val="12"/>
            <color indexed="81"/>
            <rFont val="Aptos"/>
            <family val="2"/>
          </rPr>
          <t xml:space="preserve">Tragen Sie hier Ihre </t>
        </r>
        <r>
          <rPr>
            <b/>
            <sz val="12"/>
            <color indexed="81"/>
            <rFont val="Aptos"/>
            <family val="2"/>
          </rPr>
          <t>RELEVANTE THEMEN</t>
        </r>
        <r>
          <rPr>
            <sz val="12"/>
            <color indexed="81"/>
            <rFont val="Aptos"/>
            <family val="2"/>
          </rPr>
          <t xml:space="preserve"> ein, die Sie  gern kommunizieren möchten.</t>
        </r>
      </text>
    </comment>
    <comment ref="M4" authorId="0" shapeId="0" xr:uid="{00000000-0006-0000-0000-000007000000}">
      <text>
        <r>
          <rPr>
            <sz val="12"/>
            <color indexed="81"/>
            <rFont val="Aptos"/>
            <family val="2"/>
          </rPr>
          <t xml:space="preserve">Tragen Sie hier ein, </t>
        </r>
        <r>
          <rPr>
            <b/>
            <sz val="12"/>
            <color indexed="81"/>
            <rFont val="Aptos"/>
            <family val="2"/>
          </rPr>
          <t>für welchen Unternehmensbereich</t>
        </r>
        <r>
          <rPr>
            <sz val="12"/>
            <color indexed="81"/>
            <rFont val="Aptos"/>
            <family val="2"/>
          </rPr>
          <t xml:space="preserve"> der Beitrag veröffentlicht wurde oder wer den Beitrag vor der Veröffentlichung freigeben muss (falls notwendig).</t>
        </r>
      </text>
    </comment>
  </commentList>
</comments>
</file>

<file path=xl/sharedStrings.xml><?xml version="1.0" encoding="utf-8"?>
<sst xmlns="http://schemas.openxmlformats.org/spreadsheetml/2006/main" count="215" uniqueCount="192">
  <si>
    <t>Monat</t>
  </si>
  <si>
    <t>Tag</t>
  </si>
  <si>
    <t>Datum</t>
  </si>
  <si>
    <t>KW</t>
  </si>
  <si>
    <t>Feiertag</t>
  </si>
  <si>
    <t>01.01.</t>
  </si>
  <si>
    <t>Neujahr</t>
  </si>
  <si>
    <t>Februar</t>
  </si>
  <si>
    <t>Januar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</si>
  <si>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</si>
  <si>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</si>
  <si>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</si>
  <si>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</si>
  <si>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</si>
  <si>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</si>
  <si>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</si>
  <si>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</si>
  <si>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</si>
  <si>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</si>
  <si>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Ostersonntag -2</t>
  </si>
  <si>
    <t>Ostersonntag</t>
  </si>
  <si>
    <t>Ostermontag</t>
  </si>
  <si>
    <t>Ostersonntag +1</t>
  </si>
  <si>
    <t>01.05.</t>
  </si>
  <si>
    <t>Ostersonntag +39</t>
  </si>
  <si>
    <t>Pfingstsonntag</t>
  </si>
  <si>
    <t>Ostersonntag +49</t>
  </si>
  <si>
    <t>Pfingstmontag</t>
  </si>
  <si>
    <t>Ostersonntag +50</t>
  </si>
  <si>
    <t>03.10.</t>
  </si>
  <si>
    <t>1. Advent</t>
  </si>
  <si>
    <t>2. Advent</t>
  </si>
  <si>
    <t>3. Advent</t>
  </si>
  <si>
    <t>4. Advent</t>
  </si>
  <si>
    <t>1. Weihnachtstag</t>
  </si>
  <si>
    <t>25.12.</t>
  </si>
  <si>
    <t>2. Weihnachtstag</t>
  </si>
  <si>
    <t>26.12.</t>
  </si>
  <si>
    <t>Silvester</t>
  </si>
  <si>
    <t>31.12.</t>
  </si>
  <si>
    <t>Bundeseinheitliche Feiertage in Deutschland</t>
  </si>
  <si>
    <t>Berechnungsregel</t>
  </si>
  <si>
    <t xml:space="preserve">       Bitte in Spalte "D" das Datum ohne Kalenderjahr eingeben, z.B. "01.01."</t>
  </si>
  <si>
    <t xml:space="preserve">       Bitte in Spalte "C" den Feiertag bzw. den Termin eingeben.</t>
  </si>
  <si>
    <t xml:space="preserve">Für: </t>
  </si>
  <si>
    <t>Jahr:</t>
  </si>
  <si>
    <t>Fachbereich</t>
  </si>
  <si>
    <t>Feiertag/ Aktionstag</t>
  </si>
  <si>
    <t>04.01.</t>
  </si>
  <si>
    <t>Tag der Spaghetti</t>
  </si>
  <si>
    <t>AutorIN</t>
  </si>
  <si>
    <t>Redaktionsplan Social Media</t>
  </si>
  <si>
    <t>XXX</t>
  </si>
  <si>
    <t>Reformationstag</t>
  </si>
  <si>
    <t>31.10.</t>
  </si>
  <si>
    <t>Buß- und Bettag</t>
  </si>
  <si>
    <t>Valentinstag</t>
  </si>
  <si>
    <t>14.02.</t>
  </si>
  <si>
    <t>Weltgästeführertag</t>
  </si>
  <si>
    <t>21.02.</t>
  </si>
  <si>
    <t>24.02.</t>
  </si>
  <si>
    <t>Tag der gesunden Ernährung</t>
  </si>
  <si>
    <t>Internationaler Frauentag</t>
  </si>
  <si>
    <t>07.03.</t>
  </si>
  <si>
    <t>08.03.</t>
  </si>
  <si>
    <t>Internationaler Tag des Waldes</t>
  </si>
  <si>
    <t>Welttag des Theaters</t>
  </si>
  <si>
    <t>21.03.</t>
  </si>
  <si>
    <t>27.03.</t>
  </si>
  <si>
    <t>Internationaler Denkmaltag</t>
  </si>
  <si>
    <t>18.04.</t>
  </si>
  <si>
    <t>Internationaler Tag des Baumes</t>
  </si>
  <si>
    <t>25.04.</t>
  </si>
  <si>
    <t>Weltkindermaltag</t>
  </si>
  <si>
    <t>06.05.</t>
  </si>
  <si>
    <t>Tag des Wanderns</t>
  </si>
  <si>
    <t>Internationaler Tag der Familie</t>
  </si>
  <si>
    <t>14.05.</t>
  </si>
  <si>
    <t>15.05.</t>
  </si>
  <si>
    <t>Deutscher Mühlentag</t>
  </si>
  <si>
    <t>Internationaler Kindertag</t>
  </si>
  <si>
    <t>01.06.</t>
  </si>
  <si>
    <t>03.06.</t>
  </si>
  <si>
    <t>Tag der nachhaltigen Gastronomie</t>
  </si>
  <si>
    <t>05.06.</t>
  </si>
  <si>
    <t>18.06.</t>
  </si>
  <si>
    <t>21.06.</t>
  </si>
  <si>
    <t>Tag des offenen Denkmals</t>
  </si>
  <si>
    <t>Welttourismustag</t>
  </si>
  <si>
    <t>27.09.</t>
  </si>
  <si>
    <t>20.10.</t>
  </si>
  <si>
    <t>25.10.</t>
  </si>
  <si>
    <t>Internationaler Tag der Putzfrau</t>
  </si>
  <si>
    <t>08.11.</t>
  </si>
  <si>
    <t>06.12.</t>
  </si>
  <si>
    <t>Heiligabend</t>
  </si>
  <si>
    <t>24.12.</t>
  </si>
  <si>
    <t xml:space="preserve"> &lt;-- Hier sind die bundeseinheitlichen Feiertage aufgeführt. Die grünen Zellen bitte nicht überschreiben!</t>
  </si>
  <si>
    <t>Beginn der Winterferien</t>
  </si>
  <si>
    <t>Beginn der Osterferien</t>
  </si>
  <si>
    <t>Beginn der Sommerferien</t>
  </si>
  <si>
    <t>Beginn der Herbstferien</t>
  </si>
  <si>
    <t>Beginn der Weihnachtsferien</t>
  </si>
  <si>
    <t>Auswahl der Social Media Ziele</t>
  </si>
  <si>
    <t>Generierung von Leads</t>
  </si>
  <si>
    <t>Steigerung der Konversion</t>
  </si>
  <si>
    <t>Erhöhung der Bekanntheit</t>
  </si>
  <si>
    <t>Steigerung des Engagements</t>
  </si>
  <si>
    <t>Informationsvermittlung</t>
  </si>
  <si>
    <t>Erhöhung des Umsatzes</t>
  </si>
  <si>
    <t>Erhöhung der Reichweite</t>
  </si>
  <si>
    <t>Ihr Social Media Ziel</t>
  </si>
  <si>
    <t>bester Beitrag dazu im ersten Quartal</t>
  </si>
  <si>
    <t>Bitte wählen Sie      mindestens ein Ziel</t>
  </si>
  <si>
    <t>Karfreitag / Beginn der Osterferien</t>
  </si>
  <si>
    <t>unterrichtsfreier Tag</t>
  </si>
  <si>
    <t>19.11.</t>
  </si>
  <si>
    <t>Tag des deutschen Bieres</t>
  </si>
  <si>
    <t>Welttag des Barkeepers</t>
  </si>
  <si>
    <t># Digitaltag</t>
  </si>
  <si>
    <t>Internationaler Tag des Bieres</t>
  </si>
  <si>
    <t>13.09.</t>
  </si>
  <si>
    <t>Internationaler Tag der Köche</t>
  </si>
  <si>
    <t>17.01.</t>
  </si>
  <si>
    <t>Internationaler Tag der italienischen Küche</t>
  </si>
  <si>
    <t>Safer Internet Day</t>
  </si>
  <si>
    <t>20.03.</t>
  </si>
  <si>
    <t>Frühlingsanfang</t>
  </si>
  <si>
    <t>Sommeranfang</t>
  </si>
  <si>
    <t>Herbstanfang</t>
  </si>
  <si>
    <t>Halloween</t>
  </si>
  <si>
    <t>21.12.</t>
  </si>
  <si>
    <t>Aktionstag „genialsozial"</t>
  </si>
  <si>
    <t>Instagram</t>
  </si>
  <si>
    <t>Beitrag</t>
  </si>
  <si>
    <t>Story</t>
  </si>
  <si>
    <t>Reel</t>
  </si>
  <si>
    <t>Facebook</t>
  </si>
  <si>
    <t>bester Beitrag dazu im dritten Quartal</t>
  </si>
  <si>
    <t>bester Beitrag dazu im zweiten Quartal</t>
  </si>
  <si>
    <t>bester Beitrag dazu im vierten Quartal</t>
  </si>
  <si>
    <t>???</t>
  </si>
  <si>
    <t>Beitrag / Aufgabe 1</t>
  </si>
  <si>
    <t>Beitrag / Aufgabe</t>
  </si>
  <si>
    <t>Beitrag / Aufgabe 2</t>
  </si>
  <si>
    <t>Beitrag / Aufgabe 3</t>
  </si>
  <si>
    <t>In diese Spalten tragen Sie bitte Ihre Social Media Kanäle ein (Instagram und Facebook sind schon voreingeschrieben) und eine Zahl, z.B. "1" (siehe Eintrag) für einen veröffentlichten Beitrag auf Facebook.</t>
  </si>
  <si>
    <t>Nikolaustag / 2. Advent</t>
  </si>
  <si>
    <t>10.02.</t>
  </si>
  <si>
    <t>Beginn der Sommerzeit (+ 1 Stunde)</t>
  </si>
  <si>
    <t>29.03.</t>
  </si>
  <si>
    <t>23.04.</t>
  </si>
  <si>
    <t>Muttertag</t>
  </si>
  <si>
    <t>10.05.</t>
  </si>
  <si>
    <t>Internationaler Museumstag</t>
  </si>
  <si>
    <t>17.05.</t>
  </si>
  <si>
    <t>25.05.</t>
  </si>
  <si>
    <t>Weltfahrradtag</t>
  </si>
  <si>
    <t>Welttag der Umwelt</t>
  </si>
  <si>
    <t>26.06.</t>
  </si>
  <si>
    <t>30.06.</t>
  </si>
  <si>
    <t>07.08.</t>
  </si>
  <si>
    <t>Beginn EURORANDO - 27. September</t>
  </si>
  <si>
    <t>20.09.</t>
  </si>
  <si>
    <t>23.09.</t>
  </si>
  <si>
    <t>Europäischer Wandertag</t>
  </si>
  <si>
    <t>26.09.</t>
  </si>
  <si>
    <t>Ende der Sommerzeit (- 1 Stunde)</t>
  </si>
  <si>
    <t>Wintersonnenwende</t>
  </si>
  <si>
    <t>09.02.</t>
  </si>
  <si>
    <t>03.04.</t>
  </si>
  <si>
    <t>04.07.</t>
  </si>
  <si>
    <t>12.10.</t>
  </si>
  <si>
    <t>Planung Redaktionsplan Social Media 2027 :-)</t>
  </si>
  <si>
    <t>16.11.</t>
  </si>
  <si>
    <t>23.12.</t>
  </si>
  <si>
    <t>1. Mai / Tag der Arbeit</t>
  </si>
  <si>
    <t>Tag der Deutschen Einheit</t>
  </si>
  <si>
    <t>Christi Himmelfahrt (Vatertag)</t>
  </si>
  <si>
    <t>15.08.</t>
  </si>
  <si>
    <t>Schuleinführung</t>
  </si>
  <si>
    <t>17.08.</t>
  </si>
  <si>
    <t>Erster Schultag</t>
  </si>
  <si>
    <t>Spezielle Feier- und Aktionstage</t>
  </si>
  <si>
    <t>Ferien in Sachsen und unterrichtsfreie Tage</t>
  </si>
  <si>
    <t xml:space="preserve">       Das Datum in Spalte "B" wird automatisch berechnet (beige Zellen). Hier bitte nichts eintragen (Formel).</t>
  </si>
  <si>
    <t xml:space="preserve">       Bitte in Spalte "D" das Datum ohne Kalenderjahr aktualisieren, z.B. "01.01."</t>
  </si>
  <si>
    <t xml:space="preserve">       Das Datum in Spalte "B" wird automatisch berechnet (rosa Zellen). Hier bitte nichts eintragen (Formel).</t>
  </si>
  <si>
    <t xml:space="preserve"> &lt;-- Ab hier können Sie bis zu 100 Ihrer spezifischen Feiertage bzw. Termine eingeben!</t>
  </si>
  <si>
    <t xml:space="preserve"> &lt;-- Hier sind die zusätzlichen sächsischen Feiertage aufgeführt!</t>
  </si>
  <si>
    <t xml:space="preserve">Hier sind die Auswahlmöglichkeiten für das Pull-Down-Menüs "Social Media Ziele" definiert! --&gt;  </t>
  </si>
  <si>
    <t xml:space="preserve"> &lt;-- Ab hier können Sie Ferientage aktualisieren!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</si>
</sst>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3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Display"/>
      <family val="2"/>
    </font>
    <font>
      <b/>
      <sz val="20"/>
      <color rgb="FF002060"/>
      <name val="Aptos Display"/>
      <family val="2"/>
    </font>
    <font>
      <u/>
      <sz val="11"/>
      <color theme="10"/>
      <name val="Aptos Display"/>
      <family val="2"/>
    </font>
    <font>
      <b/>
      <sz val="16"/>
      <color rgb="FF002060"/>
      <name val="Aptos Display"/>
      <family val="2"/>
    </font>
    <font>
      <b/>
      <sz val="16"/>
      <color theme="4" tint="0.39997558519241921"/>
      <name val="Aptos Display"/>
      <family val="2"/>
    </font>
    <font>
      <sz val="13"/>
      <color theme="0"/>
      <name val="Aptos Display"/>
      <family val="2"/>
    </font>
    <font>
      <sz val="22"/>
      <color theme="1"/>
      <name val="Aptos Display"/>
      <family val="2"/>
    </font>
    <font>
      <sz val="10"/>
      <color theme="1"/>
      <name val="Aptos Display"/>
      <family val="2"/>
    </font>
    <font>
      <sz val="12"/>
      <color theme="1"/>
      <name val="Aptos Display"/>
      <family val="2"/>
    </font>
    <font>
      <b/>
      <sz val="16"/>
      <color theme="0"/>
      <name val="Aptos Display"/>
      <family val="2"/>
    </font>
    <font>
      <b/>
      <sz val="14"/>
      <color rgb="FF0070C0"/>
      <name val="Aptos Display"/>
      <family val="2"/>
    </font>
    <font>
      <sz val="11"/>
      <color rgb="FFFF0000"/>
      <name val="Aptos Display"/>
      <family val="2"/>
    </font>
    <font>
      <sz val="11"/>
      <name val="Aptos Display"/>
      <family val="2"/>
    </font>
    <font>
      <b/>
      <sz val="11"/>
      <color rgb="FFFF0000"/>
      <name val="Aptos Display"/>
      <family val="2"/>
    </font>
    <font>
      <b/>
      <sz val="22"/>
      <color theme="1"/>
      <name val="Aptos Display"/>
      <family val="2"/>
    </font>
    <font>
      <b/>
      <sz val="16"/>
      <color rgb="FF002060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i/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6"/>
      <color theme="0"/>
      <name val="Aptos Display"/>
      <family val="2"/>
    </font>
    <font>
      <b/>
      <sz val="14"/>
      <color theme="1"/>
      <name val="Aptos Display"/>
      <family val="2"/>
    </font>
    <font>
      <b/>
      <sz val="14"/>
      <color rgb="FFC00000"/>
      <name val="Aptos Display"/>
      <family val="2"/>
    </font>
    <font>
      <b/>
      <sz val="14"/>
      <name val="Aptos Display"/>
      <family val="2"/>
    </font>
    <font>
      <b/>
      <sz val="14"/>
      <color rgb="FFFF0000"/>
      <name val="Aptos Display"/>
      <family val="2"/>
    </font>
    <font>
      <sz val="11"/>
      <color rgb="FFC00000"/>
      <name val="Aptos Display"/>
      <family val="2"/>
    </font>
    <font>
      <b/>
      <sz val="11"/>
      <color theme="1"/>
      <name val="Aptos Display"/>
      <family val="2"/>
    </font>
    <font>
      <sz val="12"/>
      <color indexed="81"/>
      <name val="Aptos"/>
      <family val="2"/>
    </font>
    <font>
      <b/>
      <sz val="12"/>
      <color indexed="81"/>
      <name val="Aptos"/>
      <family val="2"/>
    </font>
    <font>
      <sz val="12"/>
      <name val="Aptos Display"/>
      <family val="2"/>
    </font>
    <font>
      <i/>
      <sz val="11"/>
      <color theme="1"/>
      <name val="Aptos"/>
      <family val="2"/>
    </font>
    <font>
      <b/>
      <sz val="22"/>
      <color rgb="FF002060"/>
      <name val="Aptos Display"/>
      <family val="2"/>
    </font>
  </fonts>
  <fills count="21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4506668294322"/>
        <bgColor indexed="64"/>
      </patternFill>
    </fill>
  </fills>
  <borders count="9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ck">
        <color theme="8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ck">
        <color theme="8"/>
      </bottom>
      <diagonal/>
    </border>
    <border>
      <left style="thin">
        <color theme="0" tint="-0.34998626667073579"/>
      </left>
      <right style="thin">
        <color theme="0" tint="-0.34998626667073579"/>
      </right>
      <top style="thick">
        <color theme="8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ck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0070C0"/>
      </bottom>
      <diagonal/>
    </border>
    <border>
      <left/>
      <right/>
      <top style="thin">
        <color theme="0" tint="-0.34998626667073579"/>
      </top>
      <bottom style="thick">
        <color rgb="FF0070C0"/>
      </bottom>
      <diagonal/>
    </border>
    <border>
      <left/>
      <right style="thick">
        <color rgb="FF0070C0"/>
      </right>
      <top/>
      <bottom/>
      <diagonal/>
    </border>
    <border>
      <left style="thin">
        <color theme="0" tint="-0.14996795556505021"/>
      </left>
      <right style="thick">
        <color rgb="FF0070C0"/>
      </right>
      <top/>
      <bottom style="thick">
        <color theme="8"/>
      </bottom>
      <diagonal/>
    </border>
    <border>
      <left style="thin">
        <color theme="0" tint="-0.34998626667073579"/>
      </left>
      <right style="thick">
        <color rgb="FF0070C0"/>
      </right>
      <top style="thick">
        <color theme="8"/>
      </top>
      <bottom style="thin">
        <color theme="0" tint="-0.34998626667073579"/>
      </bottom>
      <diagonal/>
    </border>
    <border>
      <left style="thin">
        <color theme="0" tint="-0.34998626667073579"/>
      </left>
      <right style="thick">
        <color rgb="FF0070C0"/>
      </right>
      <top/>
      <bottom style="thin">
        <color theme="0" tint="-0.34998626667073579"/>
      </bottom>
      <diagonal/>
    </border>
    <border>
      <left/>
      <right style="thick">
        <color rgb="FF0070C0"/>
      </right>
      <top style="thin">
        <color theme="0" tint="-0.34998626667073579"/>
      </top>
      <bottom style="thick">
        <color rgb="FF0070C0"/>
      </bottom>
      <diagonal/>
    </border>
    <border>
      <left style="thin">
        <color theme="0" tint="-0.34998626667073579"/>
      </left>
      <right style="thick">
        <color rgb="FF0070C0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ck">
        <color rgb="FF0070C0"/>
      </right>
      <top style="thin">
        <color theme="0" tint="-0.34998626667073579"/>
      </top>
      <bottom style="thick">
        <color theme="8"/>
      </bottom>
      <diagonal/>
    </border>
    <border>
      <left style="thick">
        <color rgb="FF0070C0"/>
      </left>
      <right style="thin">
        <color theme="0" tint="-0.14996795556505021"/>
      </right>
      <top/>
      <bottom style="thick">
        <color theme="8"/>
      </bottom>
      <diagonal/>
    </border>
    <border>
      <left style="thick">
        <color rgb="FF0070C0"/>
      </left>
      <right style="thin">
        <color theme="0" tint="-0.34998626667073579"/>
      </right>
      <top style="thick">
        <color theme="8"/>
      </top>
      <bottom/>
      <diagonal/>
    </border>
    <border>
      <left style="thick">
        <color rgb="FF0070C0"/>
      </left>
      <right style="thin">
        <color theme="0" tint="-0.34998626667073579"/>
      </right>
      <top/>
      <bottom/>
      <diagonal/>
    </border>
    <border>
      <left style="thick">
        <color rgb="FF0070C0"/>
      </left>
      <right/>
      <top/>
      <bottom/>
      <diagonal/>
    </border>
    <border>
      <left style="thick">
        <color rgb="FF0070C0"/>
      </left>
      <right/>
      <top/>
      <bottom style="thick">
        <color theme="8"/>
      </bottom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70C0"/>
      </top>
      <bottom style="thick">
        <color theme="8"/>
      </bottom>
      <diagonal/>
    </border>
    <border>
      <left/>
      <right/>
      <top style="thin">
        <color theme="0" tint="-0.34998626667073579"/>
      </top>
      <bottom style="medium">
        <color rgb="FF0070C0"/>
      </bottom>
      <diagonal/>
    </border>
    <border>
      <left/>
      <right style="thick">
        <color rgb="FF0070C0"/>
      </right>
      <top style="medium">
        <color rgb="FF0070C0"/>
      </top>
      <bottom style="thick">
        <color theme="8"/>
      </bottom>
      <diagonal/>
    </border>
    <border>
      <left/>
      <right style="thick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 style="medium">
        <color rgb="FF0070C0"/>
      </bottom>
      <diagonal/>
    </border>
    <border>
      <left style="thin">
        <color theme="0"/>
      </left>
      <right style="thick">
        <color rgb="FF0070C0"/>
      </right>
      <top style="medium">
        <color rgb="FF0070C0"/>
      </top>
      <bottom style="medium">
        <color rgb="FF0070C0"/>
      </bottom>
      <diagonal/>
    </border>
    <border>
      <left/>
      <right style="thick">
        <color rgb="FF0070C0"/>
      </right>
      <top/>
      <bottom style="thick">
        <color theme="8"/>
      </bottom>
      <diagonal/>
    </border>
    <border>
      <left style="medium">
        <color rgb="FF0070C0"/>
      </left>
      <right style="thick">
        <color rgb="FF0070C0"/>
      </right>
      <top style="medium">
        <color rgb="FF0070C0"/>
      </top>
      <bottom/>
      <diagonal/>
    </border>
    <border>
      <left style="medium">
        <color rgb="FF0070C0"/>
      </left>
      <right style="thick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ck">
        <color rgb="FF0070C0"/>
      </right>
      <top/>
      <bottom/>
      <diagonal/>
    </border>
    <border>
      <left style="thin">
        <color theme="0" tint="-0.34998626667073579"/>
      </left>
      <right style="thick">
        <color rgb="FF0070C0"/>
      </right>
      <top style="thin">
        <color theme="0" tint="-0.34998626667073579"/>
      </top>
      <bottom style="medium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rgb="FF0070C0"/>
      </top>
      <bottom style="thin">
        <color theme="0" tint="-0.34998626667073579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theme="0" tint="-0.14996795556505021"/>
      </left>
      <right style="thin">
        <color theme="0" tint="-4.9989318521683403E-2"/>
      </right>
      <top style="thin">
        <color theme="0" tint="-4.9989318521683403E-2"/>
      </top>
      <bottom style="thick">
        <color theme="8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 style="thin">
        <color theme="0" tint="-0.14996795556505021"/>
      </right>
      <top/>
      <bottom style="thick">
        <color theme="8"/>
      </bottom>
      <diagonal/>
    </border>
    <border>
      <left style="thick">
        <color rgb="FF0070C0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 style="thick">
        <color rgb="FF0070C0"/>
      </top>
      <bottom/>
      <diagonal/>
    </border>
    <border>
      <left style="thin">
        <color theme="0" tint="-4.9989318521683403E-2"/>
      </left>
      <right style="thin">
        <color theme="0" tint="-0.14996795556505021"/>
      </right>
      <top/>
      <bottom style="thick">
        <color theme="8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n">
        <color theme="0"/>
      </bottom>
      <diagonal/>
    </border>
    <border>
      <left/>
      <right/>
      <top style="thick">
        <color rgb="FF0070C0"/>
      </top>
      <bottom style="thin">
        <color theme="0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theme="0"/>
      </left>
      <right/>
      <top style="thin">
        <color theme="0"/>
      </top>
      <bottom style="thin">
        <color rgb="FF0070C0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8" tint="0.39997558519241921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/>
      <bottom/>
      <diagonal/>
    </border>
    <border>
      <left/>
      <right/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/>
      <diagonal/>
    </border>
    <border>
      <left style="thin">
        <color theme="0"/>
      </left>
      <right style="thick">
        <color theme="4" tint="-0.249977111117893"/>
      </right>
      <top style="medium">
        <color theme="4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theme="4" tint="-0.249977111117893"/>
      </top>
      <bottom/>
      <diagonal/>
    </border>
    <border>
      <left style="thin">
        <color theme="0"/>
      </left>
      <right style="thin">
        <color theme="0"/>
      </right>
      <top/>
      <bottom style="thin">
        <color theme="4" tint="-0.249977111117893"/>
      </bottom>
      <diagonal/>
    </border>
    <border>
      <left style="thin">
        <color rgb="FF0070C0"/>
      </left>
      <right style="thick">
        <color theme="4" tint="-0.249977111117893"/>
      </right>
      <top style="thin">
        <color theme="4" tint="-0.249977111117893"/>
      </top>
      <bottom style="thick">
        <color theme="4" tint="-0.249977111117893"/>
      </bottom>
      <diagonal/>
    </border>
    <border>
      <left style="thin">
        <color theme="0"/>
      </left>
      <right style="thick">
        <color theme="4" tint="-0.249977111117893"/>
      </right>
      <top/>
      <bottom/>
      <diagonal/>
    </border>
    <border>
      <left/>
      <right style="thin">
        <color theme="0"/>
      </right>
      <top style="medium">
        <color theme="4" tint="-0.249977111117893"/>
      </top>
      <bottom/>
      <diagonal/>
    </border>
    <border>
      <left/>
      <right style="thin">
        <color theme="0"/>
      </right>
      <top/>
      <bottom style="thin">
        <color theme="4" tint="-0.249977111117893"/>
      </bottom>
      <diagonal/>
    </border>
    <border>
      <left style="thin">
        <color rgb="FF0070C0"/>
      </left>
      <right style="thin">
        <color theme="4" tint="-0.249977111117893"/>
      </right>
      <top style="thin">
        <color rgb="FF0070C0"/>
      </top>
      <bottom style="thick">
        <color rgb="FF0070C0"/>
      </bottom>
      <diagonal/>
    </border>
    <border>
      <left style="thin">
        <color theme="4" tint="-0.249977111117893"/>
      </left>
      <right style="thin">
        <color rgb="FF0070C0"/>
      </right>
      <top style="thin">
        <color theme="4" tint="-0.249977111117893"/>
      </top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/>
      <top style="medium">
        <color theme="0"/>
      </top>
      <bottom style="thick">
        <color rgb="FF0070C0"/>
      </bottom>
      <diagonal/>
    </border>
    <border>
      <left style="thin">
        <color theme="0" tint="-0.14996795556505021"/>
      </left>
      <right/>
      <top/>
      <bottom style="thin">
        <color theme="0" tint="-4.9989318521683403E-2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 style="medium">
        <color rgb="FF0070C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6" borderId="0" xfId="0" applyFont="1" applyFill="1"/>
    <xf numFmtId="0" fontId="2" fillId="0" borderId="11" xfId="0" applyFont="1" applyBorder="1" applyAlignment="1">
      <alignment horizontal="center" vertical="center"/>
    </xf>
    <xf numFmtId="0" fontId="2" fillId="0" borderId="77" xfId="0" applyFont="1" applyBorder="1"/>
    <xf numFmtId="0" fontId="2" fillId="0" borderId="13" xfId="0" applyFont="1" applyBorder="1"/>
    <xf numFmtId="0" fontId="2" fillId="16" borderId="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0" fillId="6" borderId="18" xfId="0" applyFont="1" applyFill="1" applyBorder="1" applyAlignment="1">
      <alignment horizontal="center" vertical="center"/>
    </xf>
    <xf numFmtId="0" fontId="10" fillId="6" borderId="49" xfId="0" applyFont="1" applyFill="1" applyBorder="1" applyAlignment="1">
      <alignment horizontal="center" vertical="center"/>
    </xf>
    <xf numFmtId="0" fontId="10" fillId="6" borderId="48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0" fontId="10" fillId="4" borderId="3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11" fillId="14" borderId="41" xfId="0" applyFont="1" applyFill="1" applyBorder="1" applyAlignment="1">
      <alignment horizontal="center" vertical="center"/>
    </xf>
    <xf numFmtId="0" fontId="11" fillId="14" borderId="42" xfId="0" applyFont="1" applyFill="1" applyBorder="1" applyAlignment="1">
      <alignment horizontal="center" vertical="center"/>
    </xf>
    <xf numFmtId="0" fontId="2" fillId="0" borderId="23" xfId="0" applyFont="1" applyBorder="1"/>
    <xf numFmtId="0" fontId="8" fillId="4" borderId="24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/>
    </xf>
    <xf numFmtId="0" fontId="9" fillId="4" borderId="2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1" xfId="0" applyFont="1" applyFill="1" applyBorder="1" applyAlignment="1">
      <alignment horizontal="center" vertical="center"/>
    </xf>
    <xf numFmtId="0" fontId="10" fillId="4" borderId="31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4" fillId="16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left" vertical="center" wrapText="1"/>
    </xf>
    <xf numFmtId="0" fontId="9" fillId="5" borderId="50" xfId="0" applyFont="1" applyFill="1" applyBorder="1" applyAlignment="1">
      <alignment horizontal="left" vertical="center" wrapText="1"/>
    </xf>
    <xf numFmtId="0" fontId="10" fillId="4" borderId="43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8" fillId="4" borderId="25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1" xfId="0" applyFont="1" applyBorder="1"/>
    <xf numFmtId="164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6" fillId="5" borderId="68" xfId="0" applyFont="1" applyFill="1" applyBorder="1" applyAlignment="1">
      <alignment horizontal="center" vertical="center"/>
    </xf>
    <xf numFmtId="0" fontId="16" fillId="5" borderId="69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14" fillId="0" borderId="0" xfId="0" applyFont="1"/>
    <xf numFmtId="0" fontId="18" fillId="12" borderId="8" xfId="0" applyFont="1" applyFill="1" applyBorder="1"/>
    <xf numFmtId="0" fontId="19" fillId="12" borderId="9" xfId="0" applyFont="1" applyFill="1" applyBorder="1"/>
    <xf numFmtId="0" fontId="19" fillId="12" borderId="10" xfId="0" applyFont="1" applyFill="1" applyBorder="1"/>
    <xf numFmtId="0" fontId="19" fillId="0" borderId="0" xfId="0" applyFont="1"/>
    <xf numFmtId="0" fontId="19" fillId="12" borderId="7" xfId="0" applyFont="1" applyFill="1" applyBorder="1"/>
    <xf numFmtId="0" fontId="20" fillId="0" borderId="0" xfId="0" applyFont="1"/>
    <xf numFmtId="0" fontId="19" fillId="7" borderId="0" xfId="0" applyFont="1" applyFill="1"/>
    <xf numFmtId="0" fontId="19" fillId="7" borderId="9" xfId="0" applyFont="1" applyFill="1" applyBorder="1" applyAlignment="1">
      <alignment vertical="center"/>
    </xf>
    <xf numFmtId="0" fontId="19" fillId="7" borderId="10" xfId="0" applyFont="1" applyFill="1" applyBorder="1" applyAlignment="1">
      <alignment vertical="center"/>
    </xf>
    <xf numFmtId="0" fontId="19" fillId="7" borderId="8" xfId="0" applyFont="1" applyFill="1" applyBorder="1" applyAlignment="1">
      <alignment vertical="center"/>
    </xf>
    <xf numFmtId="0" fontId="19" fillId="7" borderId="30" xfId="0" applyFont="1" applyFill="1" applyBorder="1" applyAlignment="1">
      <alignment vertical="center"/>
    </xf>
    <xf numFmtId="0" fontId="19" fillId="7" borderId="28" xfId="0" applyFont="1" applyFill="1" applyBorder="1" applyAlignment="1">
      <alignment vertical="center"/>
    </xf>
    <xf numFmtId="0" fontId="19" fillId="7" borderId="29" xfId="0" applyFont="1" applyFill="1" applyBorder="1" applyAlignment="1">
      <alignment vertical="center"/>
    </xf>
    <xf numFmtId="0" fontId="19" fillId="7" borderId="7" xfId="0" applyFont="1" applyFill="1" applyBorder="1" applyAlignment="1">
      <alignment vertical="center"/>
    </xf>
    <xf numFmtId="0" fontId="19" fillId="7" borderId="9" xfId="0" applyFont="1" applyFill="1" applyBorder="1"/>
    <xf numFmtId="0" fontId="19" fillId="7" borderId="10" xfId="0" applyFont="1" applyFill="1" applyBorder="1"/>
    <xf numFmtId="14" fontId="19" fillId="10" borderId="7" xfId="0" applyNumberFormat="1" applyFont="1" applyFill="1" applyBorder="1" applyAlignment="1">
      <alignment horizontal="left"/>
    </xf>
    <xf numFmtId="0" fontId="19" fillId="10" borderId="7" xfId="0" applyFont="1" applyFill="1" applyBorder="1"/>
    <xf numFmtId="0" fontId="21" fillId="10" borderId="7" xfId="0" applyFont="1" applyFill="1" applyBorder="1"/>
    <xf numFmtId="14" fontId="19" fillId="8" borderId="7" xfId="0" applyNumberFormat="1" applyFont="1" applyFill="1" applyBorder="1" applyAlignment="1">
      <alignment horizontal="left"/>
    </xf>
    <xf numFmtId="0" fontId="19" fillId="11" borderId="7" xfId="0" applyFont="1" applyFill="1" applyBorder="1"/>
    <xf numFmtId="14" fontId="19" fillId="8" borderId="7" xfId="0" applyNumberFormat="1" applyFont="1" applyFill="1" applyBorder="1" applyAlignment="1">
      <alignment horizontal="left" vertical="center"/>
    </xf>
    <xf numFmtId="0" fontId="18" fillId="0" borderId="0" xfId="0" applyFont="1"/>
    <xf numFmtId="14" fontId="19" fillId="11" borderId="7" xfId="0" applyNumberFormat="1" applyFont="1" applyFill="1" applyBorder="1" applyAlignment="1">
      <alignment horizontal="left"/>
    </xf>
    <xf numFmtId="0" fontId="12" fillId="16" borderId="35" xfId="0" applyFont="1" applyFill="1" applyBorder="1" applyAlignment="1">
      <alignment horizontal="center" vertical="center" wrapText="1"/>
    </xf>
    <xf numFmtId="0" fontId="12" fillId="16" borderId="38" xfId="0" applyFont="1" applyFill="1" applyBorder="1" applyAlignment="1">
      <alignment horizontal="center" vertical="center" wrapText="1"/>
    </xf>
    <xf numFmtId="0" fontId="12" fillId="16" borderId="38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35" xfId="0" applyFont="1" applyFill="1" applyBorder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12" fillId="16" borderId="35" xfId="0" applyFont="1" applyFill="1" applyBorder="1" applyAlignment="1">
      <alignment horizontal="center" vertical="center"/>
    </xf>
    <xf numFmtId="0" fontId="12" fillId="16" borderId="34" xfId="0" applyFont="1" applyFill="1" applyBorder="1" applyAlignment="1">
      <alignment horizontal="center" vertical="center"/>
    </xf>
    <xf numFmtId="0" fontId="12" fillId="16" borderId="67" xfId="0" applyFont="1" applyFill="1" applyBorder="1" applyAlignment="1">
      <alignment horizontal="center" vertical="center" wrapText="1"/>
    </xf>
    <xf numFmtId="0" fontId="12" fillId="16" borderId="44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9" xfId="0" applyFont="1" applyBorder="1"/>
    <xf numFmtId="0" fontId="16" fillId="5" borderId="83" xfId="0" applyFont="1" applyFill="1" applyBorder="1" applyAlignment="1">
      <alignment horizontal="center" vertical="center"/>
    </xf>
    <xf numFmtId="0" fontId="16" fillId="5" borderId="87" xfId="0" applyFont="1" applyFill="1" applyBorder="1" applyAlignment="1">
      <alignment horizontal="center" vertical="center"/>
    </xf>
    <xf numFmtId="0" fontId="16" fillId="5" borderId="89" xfId="0" applyFont="1" applyFill="1" applyBorder="1" applyAlignment="1">
      <alignment horizontal="center" vertical="center"/>
    </xf>
    <xf numFmtId="0" fontId="16" fillId="5" borderId="88" xfId="0" applyFont="1" applyFill="1" applyBorder="1" applyAlignment="1">
      <alignment horizontal="center" vertical="center"/>
    </xf>
    <xf numFmtId="0" fontId="11" fillId="14" borderId="40" xfId="0" applyFont="1" applyFill="1" applyBorder="1" applyAlignment="1">
      <alignment horizontal="center" vertical="center"/>
    </xf>
    <xf numFmtId="0" fontId="23" fillId="14" borderId="56" xfId="0" applyFont="1" applyFill="1" applyBorder="1" applyAlignment="1">
      <alignment horizontal="center" vertical="center"/>
    </xf>
    <xf numFmtId="0" fontId="23" fillId="14" borderId="57" xfId="0" applyFont="1" applyFill="1" applyBorder="1" applyAlignment="1">
      <alignment horizontal="center" vertical="center"/>
    </xf>
    <xf numFmtId="0" fontId="23" fillId="14" borderId="0" xfId="0" applyFont="1" applyFill="1" applyAlignment="1">
      <alignment horizontal="center" vertical="center"/>
    </xf>
    <xf numFmtId="0" fontId="23" fillId="14" borderId="4" xfId="0" applyFont="1" applyFill="1" applyBorder="1" applyAlignment="1">
      <alignment horizontal="center" vertical="center"/>
    </xf>
    <xf numFmtId="0" fontId="23" fillId="14" borderId="57" xfId="0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164" fontId="24" fillId="16" borderId="1" xfId="0" applyNumberFormat="1" applyFont="1" applyFill="1" applyBorder="1" applyAlignment="1">
      <alignment horizontal="center" vertical="center"/>
    </xf>
    <xf numFmtId="0" fontId="24" fillId="16" borderId="1" xfId="0" applyFont="1" applyFill="1" applyBorder="1" applyAlignment="1">
      <alignment horizontal="center" vertical="center"/>
    </xf>
    <xf numFmtId="164" fontId="25" fillId="16" borderId="1" xfId="0" applyNumberFormat="1" applyFont="1" applyFill="1" applyBorder="1" applyAlignment="1">
      <alignment horizontal="center" vertical="center"/>
    </xf>
    <xf numFmtId="0" fontId="25" fillId="16" borderId="1" xfId="0" applyFont="1" applyFill="1" applyBorder="1" applyAlignment="1">
      <alignment horizontal="center" vertical="center"/>
    </xf>
    <xf numFmtId="164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64" fontId="26" fillId="16" borderId="1" xfId="0" applyNumberFormat="1" applyFont="1" applyFill="1" applyBorder="1" applyAlignment="1">
      <alignment horizontal="center" vertical="center"/>
    </xf>
    <xf numFmtId="0" fontId="26" fillId="16" borderId="1" xfId="0" applyFont="1" applyFill="1" applyBorder="1" applyAlignment="1">
      <alignment horizontal="center" vertical="center"/>
    </xf>
    <xf numFmtId="164" fontId="27" fillId="16" borderId="5" xfId="0" applyNumberFormat="1" applyFont="1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164" fontId="27" fillId="16" borderId="1" xfId="0" applyNumberFormat="1" applyFont="1" applyFill="1" applyBorder="1" applyAlignment="1">
      <alignment horizontal="center" vertical="center"/>
    </xf>
    <xf numFmtId="0" fontId="27" fillId="1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left" vertical="center" wrapText="1"/>
    </xf>
    <xf numFmtId="0" fontId="28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2" fillId="6" borderId="49" xfId="0" applyFont="1" applyFill="1" applyBorder="1" applyAlignment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29" fillId="6" borderId="1" xfId="0" applyFont="1" applyFill="1" applyBorder="1" applyAlignment="1">
      <alignment horizontal="left" vertical="center" wrapText="1"/>
    </xf>
    <xf numFmtId="0" fontId="15" fillId="6" borderId="4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8" fillId="9" borderId="1" xfId="0" applyFont="1" applyFill="1" applyBorder="1" applyAlignment="1">
      <alignment horizontal="left" vertical="center" wrapText="1"/>
    </xf>
    <xf numFmtId="0" fontId="15" fillId="9" borderId="1" xfId="0" applyFont="1" applyFill="1" applyBorder="1" applyAlignment="1">
      <alignment horizontal="left" vertical="center" wrapText="1"/>
    </xf>
    <xf numFmtId="0" fontId="2" fillId="9" borderId="49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5" fillId="6" borderId="5" xfId="0" applyFont="1" applyFill="1" applyBorder="1" applyAlignment="1">
      <alignment horizontal="left" vertical="center" wrapText="1"/>
    </xf>
    <xf numFmtId="0" fontId="23" fillId="14" borderId="72" xfId="0" applyFont="1" applyFill="1" applyBorder="1" applyAlignment="1">
      <alignment horizontal="center" vertical="center"/>
    </xf>
    <xf numFmtId="0" fontId="23" fillId="14" borderId="73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left"/>
    </xf>
    <xf numFmtId="0" fontId="10" fillId="5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9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5" borderId="1" xfId="0" applyFont="1" applyFill="1" applyBorder="1" applyAlignment="1">
      <alignment horizontal="left" vertical="center" wrapText="1"/>
    </xf>
    <xf numFmtId="0" fontId="2" fillId="15" borderId="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1" fillId="14" borderId="93" xfId="0" applyFont="1" applyFill="1" applyBorder="1" applyAlignment="1">
      <alignment horizontal="center" vertical="center"/>
    </xf>
    <xf numFmtId="14" fontId="19" fillId="13" borderId="7" xfId="0" applyNumberFormat="1" applyFont="1" applyFill="1" applyBorder="1" applyAlignment="1">
      <alignment horizontal="left"/>
    </xf>
    <xf numFmtId="0" fontId="21" fillId="13" borderId="7" xfId="0" applyFont="1" applyFill="1" applyBorder="1"/>
    <xf numFmtId="0" fontId="19" fillId="13" borderId="7" xfId="0" applyFont="1" applyFill="1" applyBorder="1"/>
    <xf numFmtId="14" fontId="19" fillId="0" borderId="7" xfId="0" applyNumberFormat="1" applyFont="1" applyBorder="1" applyAlignment="1">
      <alignment horizontal="left"/>
    </xf>
    <xf numFmtId="0" fontId="22" fillId="0" borderId="7" xfId="0" applyFont="1" applyBorder="1" applyAlignment="1">
      <alignment wrapText="1"/>
    </xf>
    <xf numFmtId="0" fontId="19" fillId="17" borderId="7" xfId="0" applyFont="1" applyFill="1" applyBorder="1"/>
    <xf numFmtId="0" fontId="19" fillId="18" borderId="7" xfId="0" applyFont="1" applyFill="1" applyBorder="1"/>
    <xf numFmtId="14" fontId="19" fillId="18" borderId="7" xfId="0" applyNumberFormat="1" applyFont="1" applyFill="1" applyBorder="1" applyAlignment="1">
      <alignment horizontal="left"/>
    </xf>
    <xf numFmtId="14" fontId="19" fillId="19" borderId="7" xfId="0" applyNumberFormat="1" applyFont="1" applyFill="1" applyBorder="1" applyAlignment="1">
      <alignment horizontal="left"/>
    </xf>
    <xf numFmtId="0" fontId="33" fillId="0" borderId="0" xfId="0" applyFont="1"/>
    <xf numFmtId="0" fontId="33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32" fillId="6" borderId="92" xfId="0" applyFont="1" applyFill="1" applyBorder="1" applyAlignment="1">
      <alignment horizontal="center" vertical="center" wrapText="1"/>
    </xf>
    <xf numFmtId="0" fontId="32" fillId="6" borderId="0" xfId="0" applyFont="1" applyFill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top" textRotation="90"/>
    </xf>
    <xf numFmtId="0" fontId="8" fillId="3" borderId="22" xfId="0" applyFont="1" applyFill="1" applyBorder="1" applyAlignment="1">
      <alignment horizontal="center" vertical="top" textRotation="90"/>
    </xf>
    <xf numFmtId="0" fontId="8" fillId="3" borderId="23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24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/>
    </xf>
    <xf numFmtId="0" fontId="8" fillId="4" borderId="21" xfId="0" applyFont="1" applyFill="1" applyBorder="1" applyAlignment="1">
      <alignment horizontal="center" vertical="top" textRotation="90"/>
    </xf>
    <xf numFmtId="0" fontId="8" fillId="4" borderId="22" xfId="0" applyFont="1" applyFill="1" applyBorder="1" applyAlignment="1">
      <alignment horizontal="center" vertical="top" textRotation="90"/>
    </xf>
    <xf numFmtId="0" fontId="11" fillId="14" borderId="41" xfId="0" applyFont="1" applyFill="1" applyBorder="1" applyAlignment="1">
      <alignment horizontal="center" vertical="center" wrapText="1"/>
    </xf>
    <xf numFmtId="0" fontId="11" fillId="14" borderId="40" xfId="0" applyFont="1" applyFill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4" borderId="24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11" fillId="14" borderId="54" xfId="0" applyFont="1" applyFill="1" applyBorder="1" applyAlignment="1">
      <alignment horizontal="center" vertical="center" wrapText="1"/>
    </xf>
    <xf numFmtId="0" fontId="12" fillId="16" borderId="39" xfId="0" applyFont="1" applyFill="1" applyBorder="1" applyAlignment="1">
      <alignment horizontal="center" vertical="center"/>
    </xf>
    <xf numFmtId="0" fontId="12" fillId="16" borderId="40" xfId="0" applyFon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11" fillId="14" borderId="39" xfId="0" applyFont="1" applyFill="1" applyBorder="1" applyAlignment="1">
      <alignment horizontal="center" vertical="center" wrapText="1"/>
    </xf>
    <xf numFmtId="0" fontId="3" fillId="16" borderId="8" xfId="0" applyFont="1" applyFill="1" applyBorder="1" applyAlignment="1">
      <alignment horizontal="left" vertical="center"/>
    </xf>
    <xf numFmtId="0" fontId="3" fillId="16" borderId="9" xfId="0" applyFont="1" applyFill="1" applyBorder="1" applyAlignment="1">
      <alignment horizontal="left" vertical="center"/>
    </xf>
    <xf numFmtId="0" fontId="8" fillId="4" borderId="23" xfId="0" applyFont="1" applyFill="1" applyBorder="1" applyAlignment="1">
      <alignment vertical="top"/>
    </xf>
    <xf numFmtId="0" fontId="8" fillId="4" borderId="0" xfId="0" applyFont="1" applyFill="1" applyAlignment="1">
      <alignment vertical="top"/>
    </xf>
    <xf numFmtId="0" fontId="11" fillId="14" borderId="61" xfId="0" applyFont="1" applyFill="1" applyBorder="1" applyAlignment="1">
      <alignment horizontal="center" vertical="center"/>
    </xf>
    <xf numFmtId="0" fontId="11" fillId="14" borderId="62" xfId="0" applyFont="1" applyFill="1" applyBorder="1" applyAlignment="1">
      <alignment horizontal="center" vertical="center"/>
    </xf>
    <xf numFmtId="0" fontId="11" fillId="14" borderId="59" xfId="0" applyFont="1" applyFill="1" applyBorder="1" applyAlignment="1">
      <alignment horizontal="center" vertical="center"/>
    </xf>
    <xf numFmtId="0" fontId="11" fillId="14" borderId="20" xfId="0" applyFont="1" applyFill="1" applyBorder="1" applyAlignment="1">
      <alignment horizontal="center" vertical="center"/>
    </xf>
    <xf numFmtId="0" fontId="11" fillId="14" borderId="60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/>
    </xf>
    <xf numFmtId="0" fontId="11" fillId="14" borderId="60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 wrapText="1"/>
    </xf>
    <xf numFmtId="0" fontId="11" fillId="14" borderId="63" xfId="0" applyFont="1" applyFill="1" applyBorder="1" applyAlignment="1">
      <alignment horizontal="center" vertical="center"/>
    </xf>
    <xf numFmtId="0" fontId="11" fillId="14" borderId="58" xfId="0" applyFont="1" applyFill="1" applyBorder="1" applyAlignment="1">
      <alignment horizontal="center" vertical="center"/>
    </xf>
    <xf numFmtId="0" fontId="11" fillId="14" borderId="46" xfId="0" applyFont="1" applyFill="1" applyBorder="1" applyAlignment="1">
      <alignment horizontal="center" vertical="center"/>
    </xf>
    <xf numFmtId="0" fontId="11" fillId="14" borderId="47" xfId="0" applyFont="1" applyFill="1" applyBorder="1" applyAlignment="1">
      <alignment horizontal="center" vertical="center"/>
    </xf>
    <xf numFmtId="0" fontId="11" fillId="14" borderId="14" xfId="0" applyFont="1" applyFill="1" applyBorder="1" applyAlignment="1">
      <alignment horizontal="center" vertical="center"/>
    </xf>
    <xf numFmtId="0" fontId="11" fillId="14" borderId="64" xfId="0" applyFont="1" applyFill="1" applyBorder="1" applyAlignment="1">
      <alignment horizontal="center" vertical="center" wrapText="1"/>
    </xf>
    <xf numFmtId="0" fontId="11" fillId="14" borderId="65" xfId="0" applyFont="1" applyFill="1" applyBorder="1" applyAlignment="1">
      <alignment horizontal="center" vertical="center" wrapText="1"/>
    </xf>
    <xf numFmtId="0" fontId="11" fillId="14" borderId="66" xfId="0" applyFont="1" applyFill="1" applyBorder="1" applyAlignment="1">
      <alignment horizontal="center" vertical="center" wrapText="1"/>
    </xf>
    <xf numFmtId="0" fontId="11" fillId="14" borderId="91" xfId="0" applyFont="1" applyFill="1" applyBorder="1" applyAlignment="1">
      <alignment horizontal="center" vertical="center"/>
    </xf>
    <xf numFmtId="0" fontId="11" fillId="14" borderId="65" xfId="0" applyFont="1" applyFill="1" applyBorder="1" applyAlignment="1">
      <alignment horizontal="center" vertical="center"/>
    </xf>
    <xf numFmtId="0" fontId="11" fillId="14" borderId="66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0" fontId="16" fillId="5" borderId="52" xfId="0" applyFont="1" applyFill="1" applyBorder="1" applyAlignment="1">
      <alignment horizontal="center" vertical="center"/>
    </xf>
    <xf numFmtId="0" fontId="16" fillId="5" borderId="25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11" fillId="14" borderId="41" xfId="0" applyFont="1" applyFill="1" applyBorder="1" applyAlignment="1">
      <alignment horizontal="center" vertical="center"/>
    </xf>
    <xf numFmtId="0" fontId="11" fillId="14" borderId="40" xfId="0" applyFont="1" applyFill="1" applyBorder="1" applyAlignment="1">
      <alignment horizontal="center" vertical="center"/>
    </xf>
    <xf numFmtId="0" fontId="11" fillId="14" borderId="54" xfId="0" applyFont="1" applyFill="1" applyBorder="1" applyAlignment="1">
      <alignment horizontal="center" vertical="center"/>
    </xf>
    <xf numFmtId="0" fontId="12" fillId="16" borderId="55" xfId="0" applyFont="1" applyFill="1" applyBorder="1" applyAlignment="1">
      <alignment horizontal="center" vertical="center"/>
    </xf>
    <xf numFmtId="0" fontId="11" fillId="14" borderId="75" xfId="0" applyFont="1" applyFill="1" applyBorder="1" applyAlignment="1">
      <alignment horizontal="center" vertical="center" wrapText="1"/>
    </xf>
    <xf numFmtId="0" fontId="11" fillId="14" borderId="76" xfId="0" applyFont="1" applyFill="1" applyBorder="1" applyAlignment="1">
      <alignment horizontal="center" vertical="center" wrapText="1"/>
    </xf>
    <xf numFmtId="0" fontId="11" fillId="14" borderId="85" xfId="0" applyFont="1" applyFill="1" applyBorder="1" applyAlignment="1">
      <alignment horizontal="center" vertical="center"/>
    </xf>
    <xf numFmtId="0" fontId="11" fillId="14" borderId="86" xfId="0" applyFont="1" applyFill="1" applyBorder="1" applyAlignment="1">
      <alignment horizontal="center" vertical="center"/>
    </xf>
    <xf numFmtId="0" fontId="11" fillId="14" borderId="80" xfId="0" applyFont="1" applyFill="1" applyBorder="1" applyAlignment="1">
      <alignment horizontal="center" vertical="center"/>
    </xf>
    <xf numFmtId="0" fontId="11" fillId="14" borderId="84" xfId="0" applyFont="1" applyFill="1" applyBorder="1" applyAlignment="1">
      <alignment horizontal="center" vertical="center"/>
    </xf>
    <xf numFmtId="0" fontId="11" fillId="14" borderId="70" xfId="0" applyFont="1" applyFill="1" applyBorder="1" applyAlignment="1">
      <alignment horizontal="center" vertical="center"/>
    </xf>
    <xf numFmtId="0" fontId="11" fillId="14" borderId="71" xfId="0" applyFont="1" applyFill="1" applyBorder="1" applyAlignment="1">
      <alignment horizontal="center" vertical="center"/>
    </xf>
    <xf numFmtId="0" fontId="11" fillId="14" borderId="81" xfId="0" applyFont="1" applyFill="1" applyBorder="1" applyAlignment="1">
      <alignment horizontal="center" vertical="center"/>
    </xf>
    <xf numFmtId="0" fontId="11" fillId="14" borderId="82" xfId="0" applyFont="1" applyFill="1" applyBorder="1" applyAlignment="1">
      <alignment horizontal="center" vertical="center"/>
    </xf>
    <xf numFmtId="0" fontId="20" fillId="18" borderId="26" xfId="0" applyFont="1" applyFill="1" applyBorder="1" applyAlignment="1">
      <alignment horizontal="left" vertical="center"/>
    </xf>
    <xf numFmtId="0" fontId="20" fillId="18" borderId="0" xfId="0" applyFont="1" applyFill="1" applyAlignment="1">
      <alignment horizontal="left" vertical="center"/>
    </xf>
    <xf numFmtId="0" fontId="20" fillId="10" borderId="26" xfId="0" applyFont="1" applyFill="1" applyBorder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11" borderId="26" xfId="0" applyFont="1" applyFill="1" applyBorder="1" applyAlignment="1">
      <alignment horizontal="center" vertical="center"/>
    </xf>
    <xf numFmtId="0" fontId="20" fillId="11" borderId="0" xfId="0" applyFont="1" applyFill="1" applyAlignment="1">
      <alignment horizontal="center" vertical="center"/>
    </xf>
    <xf numFmtId="0" fontId="20" fillId="17" borderId="26" xfId="0" applyFont="1" applyFill="1" applyBorder="1" applyAlignment="1">
      <alignment horizontal="center" vertical="center"/>
    </xf>
    <xf numFmtId="0" fontId="20" fillId="17" borderId="0" xfId="0" applyFont="1" applyFill="1" applyAlignment="1">
      <alignment horizontal="center" vertical="center"/>
    </xf>
    <xf numFmtId="0" fontId="19" fillId="12" borderId="8" xfId="0" applyFont="1" applyFill="1" applyBorder="1" applyAlignment="1">
      <alignment horizontal="center" vertical="center"/>
    </xf>
    <xf numFmtId="0" fontId="19" fillId="12" borderId="9" xfId="0" applyFont="1" applyFill="1" applyBorder="1" applyAlignment="1">
      <alignment horizontal="center" vertical="center"/>
    </xf>
    <xf numFmtId="0" fontId="19" fillId="12" borderId="10" xfId="0" applyFont="1" applyFill="1" applyBorder="1" applyAlignment="1">
      <alignment horizontal="center" vertical="center"/>
    </xf>
    <xf numFmtId="14" fontId="18" fillId="12" borderId="8" xfId="0" applyNumberFormat="1" applyFont="1" applyFill="1" applyBorder="1" applyAlignment="1">
      <alignment horizontal="left"/>
    </xf>
    <xf numFmtId="14" fontId="18" fillId="12" borderId="9" xfId="0" applyNumberFormat="1" applyFont="1" applyFill="1" applyBorder="1" applyAlignment="1">
      <alignment horizontal="left"/>
    </xf>
    <xf numFmtId="14" fontId="18" fillId="12" borderId="10" xfId="0" applyNumberFormat="1" applyFont="1" applyFill="1" applyBorder="1" applyAlignment="1">
      <alignment horizontal="left"/>
    </xf>
    <xf numFmtId="0" fontId="20" fillId="0" borderId="26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27" xfId="0" applyFont="1" applyBorder="1" applyAlignment="1">
      <alignment horizontal="right" vertical="center"/>
    </xf>
    <xf numFmtId="0" fontId="17" fillId="20" borderId="90" xfId="1" applyFont="1" applyFill="1" applyBorder="1" applyAlignment="1">
      <alignment horizontal="center" vertical="center"/>
    </xf>
    <xf numFmtId="0" fontId="34" fillId="0" borderId="7" xfId="0" applyFont="1" applyBorder="1"/>
    <xf numFmtId="0" fontId="34" fillId="0" borderId="53" xfId="0" applyFont="1" applyBorder="1"/>
    <xf numFmtId="0" fontId="34" fillId="0" borderId="29" xfId="0" applyFont="1" applyBorder="1"/>
    <xf numFmtId="0" fontId="21" fillId="11" borderId="7" xfId="0" applyFont="1" applyFill="1" applyBorder="1" applyAlignment="1">
      <alignment wrapText="1"/>
    </xf>
    <xf numFmtId="0" fontId="21" fillId="11" borderId="7" xfId="0" applyFont="1" applyFill="1" applyBorder="1" applyAlignment="1">
      <alignment vertical="top" wrapText="1"/>
    </xf>
    <xf numFmtId="0" fontId="21" fillId="11" borderId="7" xfId="0" applyFont="1" applyFill="1" applyBorder="1"/>
    <xf numFmtId="0" fontId="19" fillId="11" borderId="26" xfId="0" applyFont="1" applyFill="1" applyBorder="1"/>
    <xf numFmtId="0" fontId="21" fillId="17" borderId="7" xfId="0" applyFont="1" applyFill="1" applyBorder="1"/>
  </cellXfs>
  <cellStyles count="2">
    <cellStyle name="Link" xfId="1" builtinId="8"/>
    <cellStyle name="Standard" xfId="0" builtinId="0"/>
  </cellStyles>
  <dxfs count="39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gradientFill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rgb="FFFF3232"/>
          </stop>
          <stop position="1">
            <color theme="0"/>
          </stop>
        </gradient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gradientFill>
          <stop position="0">
            <color theme="0"/>
          </stop>
          <stop position="0.5">
            <color rgb="FFFFFF00"/>
          </stop>
          <stop position="1">
            <color theme="0"/>
          </stop>
        </gradientFill>
      </fill>
    </dxf>
    <dxf>
      <fill>
        <gradientFill>
          <stop position="0">
            <color theme="0"/>
          </stop>
          <stop position="0.5">
            <color rgb="FFFF3232"/>
          </stop>
          <stop position="1">
            <color theme="0"/>
          </stop>
        </gradientFill>
      </fill>
    </dxf>
    <dxf>
      <fill>
        <patternFill>
          <bgColor theme="7" tint="0.3999450666829432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gradientFill>
          <stop position="0">
            <color theme="0"/>
          </stop>
          <stop position="0.5">
            <color rgb="FF00B050"/>
          </stop>
          <stop position="1">
            <color theme="0"/>
          </stop>
        </gradient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00A046"/>
      <color rgb="FF00B050"/>
      <color rgb="FFFFFF00"/>
      <color rgb="FFFFFF32"/>
      <color rgb="FFFFFF64"/>
      <color rgb="FFFF3232"/>
      <color rgb="FFFF6464"/>
      <color rgb="FFFF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2026'!B378"/><Relationship Id="rId13" Type="http://schemas.openxmlformats.org/officeDocument/2006/relationships/hyperlink" Target="#'2026'!B420"/><Relationship Id="rId3" Type="http://schemas.openxmlformats.org/officeDocument/2006/relationships/hyperlink" Target="#'2026'!B140"/><Relationship Id="rId7" Type="http://schemas.openxmlformats.org/officeDocument/2006/relationships/hyperlink" Target="#'2026'!B313"/><Relationship Id="rId12" Type="http://schemas.openxmlformats.org/officeDocument/2006/relationships/hyperlink" Target="#'2026'!B6"/><Relationship Id="rId2" Type="http://schemas.openxmlformats.org/officeDocument/2006/relationships/hyperlink" Target="#'2026'!B108"/><Relationship Id="rId1" Type="http://schemas.openxmlformats.org/officeDocument/2006/relationships/hyperlink" Target="#'2026'!B70"/><Relationship Id="rId6" Type="http://schemas.openxmlformats.org/officeDocument/2006/relationships/hyperlink" Target="#'2026'!B243"/><Relationship Id="rId11" Type="http://schemas.openxmlformats.org/officeDocument/2006/relationships/hyperlink" Target="#'2026'!B39"/><Relationship Id="rId5" Type="http://schemas.openxmlformats.org/officeDocument/2006/relationships/hyperlink" Target="#'2026'!B276"/><Relationship Id="rId10" Type="http://schemas.openxmlformats.org/officeDocument/2006/relationships/hyperlink" Target="#'2026'!B173"/><Relationship Id="rId4" Type="http://schemas.openxmlformats.org/officeDocument/2006/relationships/hyperlink" Target="#'2026'!B210"/><Relationship Id="rId9" Type="http://schemas.openxmlformats.org/officeDocument/2006/relationships/hyperlink" Target="#'2026'!B346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2572446</xdr:colOff>
      <xdr:row>1</xdr:row>
      <xdr:rowOff>9522</xdr:rowOff>
    </xdr:from>
    <xdr:to>
      <xdr:col>7</xdr:col>
      <xdr:colOff>566678</xdr:colOff>
      <xdr:row>1</xdr:row>
      <xdr:rowOff>313264</xdr:rowOff>
    </xdr:to>
    <xdr:sp macro="" textlink="">
      <xdr:nvSpPr>
        <xdr:cNvPr id="2" name="Textfeld 1">
          <a:hlinkClick xmlns:r="http://schemas.openxmlformats.org/officeDocument/2006/relationships" r:id="rId1" tooltip="Springt zum März"/>
          <a:extLst>
            <a:ext uri="{FF2B5EF4-FFF2-40B4-BE49-F238E27FC236}">
              <a16:creationId xmlns:a16="http://schemas.microsoft.com/office/drawing/2014/main" id="{59952970-F536-4073-BF08-898E2DE3EF73}"/>
            </a:ext>
          </a:extLst>
        </xdr:cNvPr>
        <xdr:cNvSpPr txBox="1"/>
      </xdr:nvSpPr>
      <xdr:spPr>
        <a:xfrm>
          <a:off x="6811071" y="342897"/>
          <a:ext cx="1262498" cy="303742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März</a:t>
          </a:r>
        </a:p>
      </xdr:txBody>
    </xdr:sp>
    <xdr:clientData/>
  </xdr:twoCellAnchor>
  <xdr:twoCellAnchor>
    <xdr:from>
      <xdr:col>7</xdr:col>
      <xdr:colOff>581166</xdr:colOff>
      <xdr:row>1</xdr:row>
      <xdr:rowOff>12697</xdr:rowOff>
    </xdr:from>
    <xdr:to>
      <xdr:col>8</xdr:col>
      <xdr:colOff>742989</xdr:colOff>
      <xdr:row>1</xdr:row>
      <xdr:rowOff>316439</xdr:rowOff>
    </xdr:to>
    <xdr:sp macro="" textlink="">
      <xdr:nvSpPr>
        <xdr:cNvPr id="5" name="Textfeld 4">
          <a:hlinkClick xmlns:r="http://schemas.openxmlformats.org/officeDocument/2006/relationships" r:id="rId2" tooltip="Springt zum April"/>
          <a:extLst>
            <a:ext uri="{FF2B5EF4-FFF2-40B4-BE49-F238E27FC236}">
              <a16:creationId xmlns:a16="http://schemas.microsoft.com/office/drawing/2014/main" id="{7E578814-151B-426A-8C8D-0BDC08B0B1DB}"/>
            </a:ext>
          </a:extLst>
        </xdr:cNvPr>
        <xdr:cNvSpPr txBox="1"/>
      </xdr:nvSpPr>
      <xdr:spPr>
        <a:xfrm>
          <a:off x="8100313" y="348873"/>
          <a:ext cx="1260000" cy="303742"/>
        </a:xfrm>
        <a:prstGeom prst="rect">
          <a:avLst/>
        </a:prstGeom>
        <a:solidFill>
          <a:srgbClr val="002060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April</a:t>
          </a:r>
        </a:p>
      </xdr:txBody>
    </xdr:sp>
    <xdr:clientData/>
  </xdr:twoCellAnchor>
  <xdr:twoCellAnchor>
    <xdr:from>
      <xdr:col>8</xdr:col>
      <xdr:colOff>747968</xdr:colOff>
      <xdr:row>1</xdr:row>
      <xdr:rowOff>9522</xdr:rowOff>
    </xdr:from>
    <xdr:to>
      <xdr:col>8</xdr:col>
      <xdr:colOff>2004793</xdr:colOff>
      <xdr:row>1</xdr:row>
      <xdr:rowOff>313264</xdr:rowOff>
    </xdr:to>
    <xdr:sp macro="" textlink="">
      <xdr:nvSpPr>
        <xdr:cNvPr id="6" name="Textfeld 5">
          <a:hlinkClick xmlns:r="http://schemas.openxmlformats.org/officeDocument/2006/relationships" r:id="rId3" tooltip="Springt zum Mai"/>
          <a:extLst>
            <a:ext uri="{FF2B5EF4-FFF2-40B4-BE49-F238E27FC236}">
              <a16:creationId xmlns:a16="http://schemas.microsoft.com/office/drawing/2014/main" id="{1EB8C9E6-8DA5-4561-A739-A7C52C086551}"/>
            </a:ext>
          </a:extLst>
        </xdr:cNvPr>
        <xdr:cNvSpPr txBox="1"/>
      </xdr:nvSpPr>
      <xdr:spPr>
        <a:xfrm>
          <a:off x="9350234" y="342897"/>
          <a:ext cx="1256825" cy="303742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Mai</a:t>
          </a:r>
        </a:p>
      </xdr:txBody>
    </xdr:sp>
    <xdr:clientData/>
  </xdr:twoCellAnchor>
  <xdr:twoCellAnchor>
    <xdr:from>
      <xdr:col>6</xdr:col>
      <xdr:colOff>19043</xdr:colOff>
      <xdr:row>1</xdr:row>
      <xdr:rowOff>325964</xdr:rowOff>
    </xdr:from>
    <xdr:to>
      <xdr:col>6</xdr:col>
      <xdr:colOff>1279043</xdr:colOff>
      <xdr:row>2</xdr:row>
      <xdr:rowOff>294214</xdr:rowOff>
    </xdr:to>
    <xdr:sp macro="" textlink="">
      <xdr:nvSpPr>
        <xdr:cNvPr id="7" name="Textfeld 6">
          <a:hlinkClick xmlns:r="http://schemas.openxmlformats.org/officeDocument/2006/relationships" r:id="rId4" tooltip="Springt zum Juli"/>
          <a:extLst>
            <a:ext uri="{FF2B5EF4-FFF2-40B4-BE49-F238E27FC236}">
              <a16:creationId xmlns:a16="http://schemas.microsoft.com/office/drawing/2014/main" id="{E63F1133-73B8-4D2D-AAF1-278232D4B728}"/>
            </a:ext>
          </a:extLst>
        </xdr:cNvPr>
        <xdr:cNvSpPr txBox="1"/>
      </xdr:nvSpPr>
      <xdr:spPr>
        <a:xfrm>
          <a:off x="4266072" y="662140"/>
          <a:ext cx="1260000" cy="304427"/>
        </a:xfrm>
        <a:prstGeom prst="rect">
          <a:avLst/>
        </a:prstGeom>
        <a:solidFill>
          <a:srgbClr val="002060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Juli</a:t>
          </a:r>
        </a:p>
      </xdr:txBody>
    </xdr:sp>
    <xdr:clientData/>
  </xdr:twoCellAnchor>
  <xdr:twoCellAnchor>
    <xdr:from>
      <xdr:col>6</xdr:col>
      <xdr:colOff>2572795</xdr:colOff>
      <xdr:row>1</xdr:row>
      <xdr:rowOff>325964</xdr:rowOff>
    </xdr:from>
    <xdr:to>
      <xdr:col>7</xdr:col>
      <xdr:colOff>564277</xdr:colOff>
      <xdr:row>2</xdr:row>
      <xdr:rowOff>294214</xdr:rowOff>
    </xdr:to>
    <xdr:sp macro="" textlink="">
      <xdr:nvSpPr>
        <xdr:cNvPr id="8" name="Textfeld 7">
          <a:hlinkClick xmlns:r="http://schemas.openxmlformats.org/officeDocument/2006/relationships" r:id="rId5" tooltip="Springt zum September"/>
          <a:extLst>
            <a:ext uri="{FF2B5EF4-FFF2-40B4-BE49-F238E27FC236}">
              <a16:creationId xmlns:a16="http://schemas.microsoft.com/office/drawing/2014/main" id="{96F808AD-EBF9-4C9F-B150-512326110561}"/>
            </a:ext>
          </a:extLst>
        </xdr:cNvPr>
        <xdr:cNvSpPr txBox="1"/>
      </xdr:nvSpPr>
      <xdr:spPr>
        <a:xfrm>
          <a:off x="6819824" y="662140"/>
          <a:ext cx="1263600" cy="304427"/>
        </a:xfrm>
        <a:prstGeom prst="rect">
          <a:avLst/>
        </a:prstGeom>
        <a:solidFill>
          <a:srgbClr val="002060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September</a:t>
          </a:r>
        </a:p>
      </xdr:txBody>
    </xdr:sp>
    <xdr:clientData/>
  </xdr:twoCellAnchor>
  <xdr:twoCellAnchor>
    <xdr:from>
      <xdr:col>6</xdr:col>
      <xdr:colOff>1296355</xdr:colOff>
      <xdr:row>1</xdr:row>
      <xdr:rowOff>325964</xdr:rowOff>
    </xdr:from>
    <xdr:to>
      <xdr:col>6</xdr:col>
      <xdr:colOff>2553180</xdr:colOff>
      <xdr:row>2</xdr:row>
      <xdr:rowOff>294214</xdr:rowOff>
    </xdr:to>
    <xdr:sp macro="" textlink="">
      <xdr:nvSpPr>
        <xdr:cNvPr id="9" name="Textfeld 8">
          <a:hlinkClick xmlns:r="http://schemas.openxmlformats.org/officeDocument/2006/relationships" r:id="rId6" tooltip="Springt zum August"/>
          <a:extLst>
            <a:ext uri="{FF2B5EF4-FFF2-40B4-BE49-F238E27FC236}">
              <a16:creationId xmlns:a16="http://schemas.microsoft.com/office/drawing/2014/main" id="{CF894B1C-DEF9-4DBD-8888-AD062EC98A84}"/>
            </a:ext>
          </a:extLst>
        </xdr:cNvPr>
        <xdr:cNvSpPr txBox="1"/>
      </xdr:nvSpPr>
      <xdr:spPr>
        <a:xfrm>
          <a:off x="5534980" y="659339"/>
          <a:ext cx="1256825" cy="301625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August</a:t>
          </a:r>
        </a:p>
      </xdr:txBody>
    </xdr:sp>
    <xdr:clientData/>
  </xdr:twoCellAnchor>
  <xdr:twoCellAnchor>
    <xdr:from>
      <xdr:col>7</xdr:col>
      <xdr:colOff>586329</xdr:colOff>
      <xdr:row>1</xdr:row>
      <xdr:rowOff>325964</xdr:rowOff>
    </xdr:from>
    <xdr:to>
      <xdr:col>8</xdr:col>
      <xdr:colOff>738627</xdr:colOff>
      <xdr:row>2</xdr:row>
      <xdr:rowOff>297389</xdr:rowOff>
    </xdr:to>
    <xdr:sp macro="" textlink="">
      <xdr:nvSpPr>
        <xdr:cNvPr id="10" name="Textfeld 9">
          <a:hlinkClick xmlns:r="http://schemas.openxmlformats.org/officeDocument/2006/relationships" r:id="rId7" tooltip="Springt zum Oktober"/>
          <a:extLst>
            <a:ext uri="{FF2B5EF4-FFF2-40B4-BE49-F238E27FC236}">
              <a16:creationId xmlns:a16="http://schemas.microsoft.com/office/drawing/2014/main" id="{8988B358-D088-42FA-8994-30237577DFE2}"/>
            </a:ext>
          </a:extLst>
        </xdr:cNvPr>
        <xdr:cNvSpPr txBox="1"/>
      </xdr:nvSpPr>
      <xdr:spPr>
        <a:xfrm>
          <a:off x="8093220" y="659339"/>
          <a:ext cx="1247673" cy="304800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Oktober</a:t>
          </a:r>
        </a:p>
      </xdr:txBody>
    </xdr:sp>
    <xdr:clientData/>
  </xdr:twoCellAnchor>
  <xdr:twoCellAnchor>
    <xdr:from>
      <xdr:col>8</xdr:col>
      <xdr:colOff>2036364</xdr:colOff>
      <xdr:row>1</xdr:row>
      <xdr:rowOff>325964</xdr:rowOff>
    </xdr:from>
    <xdr:to>
      <xdr:col>9</xdr:col>
      <xdr:colOff>35453</xdr:colOff>
      <xdr:row>2</xdr:row>
      <xdr:rowOff>294214</xdr:rowOff>
    </xdr:to>
    <xdr:sp macro="" textlink="">
      <xdr:nvSpPr>
        <xdr:cNvPr id="11" name="Textfeld 10">
          <a:hlinkClick xmlns:r="http://schemas.openxmlformats.org/officeDocument/2006/relationships" r:id="rId8" tooltip="Springt zum Dezember"/>
          <a:extLst>
            <a:ext uri="{FF2B5EF4-FFF2-40B4-BE49-F238E27FC236}">
              <a16:creationId xmlns:a16="http://schemas.microsoft.com/office/drawing/2014/main" id="{5E55D00E-2181-44E7-8C28-DD395A40E222}"/>
            </a:ext>
          </a:extLst>
        </xdr:cNvPr>
        <xdr:cNvSpPr txBox="1"/>
      </xdr:nvSpPr>
      <xdr:spPr>
        <a:xfrm>
          <a:off x="10638630" y="659339"/>
          <a:ext cx="1255448" cy="301625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Dezember</a:t>
          </a:r>
        </a:p>
      </xdr:txBody>
    </xdr:sp>
    <xdr:clientData/>
  </xdr:twoCellAnchor>
  <xdr:twoCellAnchor>
    <xdr:from>
      <xdr:col>8</xdr:col>
      <xdr:colOff>753268</xdr:colOff>
      <xdr:row>1</xdr:row>
      <xdr:rowOff>325964</xdr:rowOff>
    </xdr:from>
    <xdr:to>
      <xdr:col>8</xdr:col>
      <xdr:colOff>2006918</xdr:colOff>
      <xdr:row>2</xdr:row>
      <xdr:rowOff>294214</xdr:rowOff>
    </xdr:to>
    <xdr:sp macro="" textlink="">
      <xdr:nvSpPr>
        <xdr:cNvPr id="12" name="Textfeld 11">
          <a:hlinkClick xmlns:r="http://schemas.openxmlformats.org/officeDocument/2006/relationships" r:id="rId9" tooltip="Springt zum November"/>
          <a:extLst>
            <a:ext uri="{FF2B5EF4-FFF2-40B4-BE49-F238E27FC236}">
              <a16:creationId xmlns:a16="http://schemas.microsoft.com/office/drawing/2014/main" id="{FF4D59F6-0CD3-4ADF-B172-33CE34C67F8B}"/>
            </a:ext>
          </a:extLst>
        </xdr:cNvPr>
        <xdr:cNvSpPr txBox="1"/>
      </xdr:nvSpPr>
      <xdr:spPr>
        <a:xfrm>
          <a:off x="9355534" y="659339"/>
          <a:ext cx="1253650" cy="301625"/>
        </a:xfrm>
        <a:prstGeom prst="rect">
          <a:avLst/>
        </a:prstGeom>
        <a:solidFill>
          <a:srgbClr val="002060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November</a:t>
          </a:r>
        </a:p>
      </xdr:txBody>
    </xdr:sp>
    <xdr:clientData/>
  </xdr:twoCellAnchor>
  <xdr:twoCellAnchor>
    <xdr:from>
      <xdr:col>8</xdr:col>
      <xdr:colOff>2025026</xdr:colOff>
      <xdr:row>1</xdr:row>
      <xdr:rowOff>9522</xdr:rowOff>
    </xdr:from>
    <xdr:to>
      <xdr:col>9</xdr:col>
      <xdr:colOff>43165</xdr:colOff>
      <xdr:row>1</xdr:row>
      <xdr:rowOff>313264</xdr:rowOff>
    </xdr:to>
    <xdr:sp macro="" textlink="">
      <xdr:nvSpPr>
        <xdr:cNvPr id="13" name="Textfeld 12">
          <a:hlinkClick xmlns:r="http://schemas.openxmlformats.org/officeDocument/2006/relationships" r:id="rId10" tooltip="Springt zum Juni"/>
          <a:extLst>
            <a:ext uri="{FF2B5EF4-FFF2-40B4-BE49-F238E27FC236}">
              <a16:creationId xmlns:a16="http://schemas.microsoft.com/office/drawing/2014/main" id="{1CCFC3A6-A3FA-4E1D-B506-69679D168D33}"/>
            </a:ext>
          </a:extLst>
        </xdr:cNvPr>
        <xdr:cNvSpPr txBox="1"/>
      </xdr:nvSpPr>
      <xdr:spPr>
        <a:xfrm>
          <a:off x="10627292" y="342897"/>
          <a:ext cx="1274498" cy="303742"/>
        </a:xfrm>
        <a:prstGeom prst="rect">
          <a:avLst/>
        </a:prstGeom>
        <a:solidFill>
          <a:srgbClr val="002060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Juni</a:t>
          </a:r>
        </a:p>
      </xdr:txBody>
    </xdr:sp>
    <xdr:clientData/>
  </xdr:twoCellAnchor>
  <xdr:twoCellAnchor>
    <xdr:from>
      <xdr:col>6</xdr:col>
      <xdr:colOff>1297639</xdr:colOff>
      <xdr:row>1</xdr:row>
      <xdr:rowOff>12697</xdr:rowOff>
    </xdr:from>
    <xdr:to>
      <xdr:col>6</xdr:col>
      <xdr:colOff>2554464</xdr:colOff>
      <xdr:row>1</xdr:row>
      <xdr:rowOff>316439</xdr:rowOff>
    </xdr:to>
    <xdr:sp macro="" textlink="">
      <xdr:nvSpPr>
        <xdr:cNvPr id="14" name="Textfeld 13">
          <a:hlinkClick xmlns:r="http://schemas.openxmlformats.org/officeDocument/2006/relationships" r:id="rId11" tooltip="Springt zum Februar"/>
          <a:extLst>
            <a:ext uri="{FF2B5EF4-FFF2-40B4-BE49-F238E27FC236}">
              <a16:creationId xmlns:a16="http://schemas.microsoft.com/office/drawing/2014/main" id="{092D8644-0BEF-40B3-9BC3-6B5CF335419B}"/>
            </a:ext>
          </a:extLst>
        </xdr:cNvPr>
        <xdr:cNvSpPr txBox="1"/>
      </xdr:nvSpPr>
      <xdr:spPr>
        <a:xfrm>
          <a:off x="5536264" y="346072"/>
          <a:ext cx="1256825" cy="303742"/>
        </a:xfrm>
        <a:prstGeom prst="rect">
          <a:avLst/>
        </a:prstGeom>
        <a:solidFill>
          <a:srgbClr val="002060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Februar</a:t>
          </a:r>
        </a:p>
      </xdr:txBody>
    </xdr:sp>
    <xdr:clientData/>
  </xdr:twoCellAnchor>
  <xdr:twoCellAnchor>
    <xdr:from>
      <xdr:col>6</xdr:col>
      <xdr:colOff>19043</xdr:colOff>
      <xdr:row>1</xdr:row>
      <xdr:rowOff>12697</xdr:rowOff>
    </xdr:from>
    <xdr:to>
      <xdr:col>6</xdr:col>
      <xdr:colOff>1279043</xdr:colOff>
      <xdr:row>1</xdr:row>
      <xdr:rowOff>316439</xdr:rowOff>
    </xdr:to>
    <xdr:sp macro="" textlink="">
      <xdr:nvSpPr>
        <xdr:cNvPr id="15" name="Textfeld 14">
          <a:hlinkClick xmlns:r="http://schemas.openxmlformats.org/officeDocument/2006/relationships" r:id="rId12" tooltip="Springt zu Januar"/>
          <a:extLst>
            <a:ext uri="{FF2B5EF4-FFF2-40B4-BE49-F238E27FC236}">
              <a16:creationId xmlns:a16="http://schemas.microsoft.com/office/drawing/2014/main" id="{536ACA26-B222-4641-A1FA-FD8F2331F38E}"/>
            </a:ext>
          </a:extLst>
        </xdr:cNvPr>
        <xdr:cNvSpPr txBox="1"/>
      </xdr:nvSpPr>
      <xdr:spPr>
        <a:xfrm>
          <a:off x="4266072" y="348873"/>
          <a:ext cx="1260000" cy="303742"/>
        </a:xfrm>
        <a:prstGeom prst="rect">
          <a:avLst/>
        </a:prstGeom>
        <a:solidFill>
          <a:schemeClr val="accent1">
            <a:lumMod val="50000"/>
          </a:schemeClr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400">
              <a:solidFill>
                <a:schemeClr val="bg1"/>
              </a:solidFill>
              <a:latin typeface="Aptos" panose="020B0004020202020204" pitchFamily="34" charset="0"/>
            </a:rPr>
            <a:t>Januar</a:t>
          </a:r>
        </a:p>
      </xdr:txBody>
    </xdr:sp>
    <xdr:clientData/>
  </xdr:twoCellAnchor>
  <xdr:twoCellAnchor>
    <xdr:from>
      <xdr:col>10</xdr:col>
      <xdr:colOff>6350</xdr:colOff>
      <xdr:row>1</xdr:row>
      <xdr:rowOff>7409</xdr:rowOff>
    </xdr:from>
    <xdr:to>
      <xdr:col>10</xdr:col>
      <xdr:colOff>3238500</xdr:colOff>
      <xdr:row>1</xdr:row>
      <xdr:rowOff>320680</xdr:rowOff>
    </xdr:to>
    <xdr:sp macro="" textlink="">
      <xdr:nvSpPr>
        <xdr:cNvPr id="17" name="Textfeld 16">
          <a:hlinkClick xmlns:r="http://schemas.openxmlformats.org/officeDocument/2006/relationships" r:id="rId13" tooltip="Springt zum Bereich Auswertung"/>
          <a:extLst>
            <a:ext uri="{FF2B5EF4-FFF2-40B4-BE49-F238E27FC236}">
              <a16:creationId xmlns:a16="http://schemas.microsoft.com/office/drawing/2014/main" id="{74057690-C8BF-41B4-8438-B89DA4D6B3EA}"/>
            </a:ext>
          </a:extLst>
        </xdr:cNvPr>
        <xdr:cNvSpPr txBox="1"/>
      </xdr:nvSpPr>
      <xdr:spPr>
        <a:xfrm>
          <a:off x="12607925" y="340784"/>
          <a:ext cx="3232150" cy="313271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800">
              <a:solidFill>
                <a:sysClr val="windowText" lastClr="000000"/>
              </a:solidFill>
              <a:latin typeface="Aptos" panose="020B0004020202020204" pitchFamily="34" charset="0"/>
            </a:rPr>
            <a:t>Auswertung 2026</a:t>
          </a:r>
        </a:p>
      </xdr:txBody>
    </xdr:sp>
    <xdr:clientData/>
  </xdr:twoCellAnchor>
  <xdr:twoCellAnchor>
    <xdr:from>
      <xdr:col>11</xdr:col>
      <xdr:colOff>35983</xdr:colOff>
      <xdr:row>0</xdr:row>
      <xdr:rowOff>11206</xdr:rowOff>
    </xdr:from>
    <xdr:to>
      <xdr:col>13</xdr:col>
      <xdr:colOff>0</xdr:colOff>
      <xdr:row>2</xdr:row>
      <xdr:rowOff>273050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CA964A43-95B6-1DEE-21B5-4445BC063468}"/>
            </a:ext>
          </a:extLst>
        </xdr:cNvPr>
        <xdr:cNvSpPr txBox="1"/>
      </xdr:nvSpPr>
      <xdr:spPr>
        <a:xfrm>
          <a:off x="16273307" y="11206"/>
          <a:ext cx="2160369" cy="9341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1600" b="1">
              <a:solidFill>
                <a:srgbClr val="0070C0"/>
              </a:solidFill>
              <a:latin typeface="Aptos" panose="020B0004020202020204" pitchFamily="34" charset="0"/>
            </a:rPr>
            <a:t>Hier ist Platz für Ihr Unternehmenslogo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T831"/>
  <sheetViews>
    <sheetView showGridLines="0" tabSelected="1" zoomScale="85" zoomScaleNormal="85" zoomScaleSheetLayoutView="8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G8" sqref="G8"/>
    </sheetView>
  </sheetViews>
  <sheetFormatPr baseColWidth="10" defaultRowHeight="14.5" outlineLevelRow="1" x14ac:dyDescent="0.35"/>
  <cols>
    <col min="1" max="1" width="2.81640625" style="1" customWidth="1"/>
    <col min="2" max="2" width="10.54296875" style="1" customWidth="1"/>
    <col min="3" max="3" width="9.54296875" style="3" bestFit="1" customWidth="1"/>
    <col min="4" max="4" width="5.7265625" style="3" bestFit="1" customWidth="1"/>
    <col min="5" max="5" width="5.26953125" style="3" bestFit="1" customWidth="1"/>
    <col min="6" max="6" width="26.7265625" style="1" customWidth="1"/>
    <col min="7" max="7" width="46.7265625" style="2" customWidth="1"/>
    <col min="8" max="8" width="15.6328125" style="3" customWidth="1"/>
    <col min="9" max="9" width="46.6328125" style="2" customWidth="1"/>
    <col min="10" max="10" width="15.6328125" style="3" customWidth="1"/>
    <col min="11" max="11" width="46.6328125" style="2" customWidth="1"/>
    <col min="12" max="12" width="15.7265625" style="3" customWidth="1"/>
    <col min="13" max="13" width="17.54296875" style="3" customWidth="1"/>
    <col min="14" max="19" width="14.7265625" style="3" customWidth="1"/>
    <col min="20" max="16384" width="10.90625" style="1"/>
  </cols>
  <sheetData>
    <row r="1" spans="1:20" ht="28.5" x14ac:dyDescent="0.65">
      <c r="B1" s="283" t="s">
        <v>51</v>
      </c>
      <c r="C1" s="284"/>
      <c r="D1" s="284"/>
      <c r="E1" s="284"/>
      <c r="F1" s="285"/>
      <c r="G1" s="217"/>
      <c r="H1" s="217"/>
      <c r="I1" s="217"/>
      <c r="J1" s="217"/>
      <c r="K1" s="217"/>
      <c r="L1" s="218"/>
      <c r="M1" s="218"/>
      <c r="N1" s="2"/>
      <c r="O1" s="2"/>
      <c r="P1" s="2"/>
    </row>
    <row r="2" spans="1:20" ht="26.15" customHeight="1" thickBot="1" x14ac:dyDescent="0.4">
      <c r="B2" s="183" t="s">
        <v>44</v>
      </c>
      <c r="C2" s="219" t="s">
        <v>52</v>
      </c>
      <c r="D2" s="220"/>
      <c r="E2" s="220"/>
      <c r="F2" s="220"/>
      <c r="G2" s="1"/>
      <c r="I2" s="1"/>
      <c r="K2" s="4"/>
      <c r="N2" s="198" t="s">
        <v>146</v>
      </c>
      <c r="O2" s="198"/>
      <c r="P2" s="198"/>
      <c r="Q2" s="198"/>
      <c r="R2" s="198"/>
      <c r="S2" s="198"/>
    </row>
    <row r="3" spans="1:20" ht="26.15" customHeight="1" thickBot="1" x14ac:dyDescent="0.4">
      <c r="B3" s="183" t="s">
        <v>45</v>
      </c>
      <c r="C3" s="222">
        <v>2026</v>
      </c>
      <c r="D3" s="223"/>
      <c r="E3" s="223"/>
      <c r="F3" s="223"/>
      <c r="G3" s="1"/>
      <c r="I3" s="1"/>
      <c r="K3" s="282" t="str">
        <f ca="1">IFERROR(HYPERLINK("#C"&amp;MATCH(TODAY(),C:C),"HEUTE"),"")</f>
        <v>HEUTE</v>
      </c>
      <c r="M3" s="5"/>
      <c r="N3" s="199"/>
      <c r="O3" s="199"/>
      <c r="P3" s="199"/>
      <c r="Q3" s="199"/>
      <c r="R3" s="199"/>
      <c r="S3" s="199"/>
      <c r="T3" s="6"/>
    </row>
    <row r="4" spans="1:20" ht="50.5" customHeight="1" thickTop="1" x14ac:dyDescent="0.35">
      <c r="A4" s="7"/>
      <c r="B4" s="228" t="s">
        <v>0</v>
      </c>
      <c r="C4" s="230" t="s">
        <v>2</v>
      </c>
      <c r="D4" s="230" t="s">
        <v>1</v>
      </c>
      <c r="E4" s="230" t="s">
        <v>3</v>
      </c>
      <c r="F4" s="232" t="s">
        <v>47</v>
      </c>
      <c r="G4" s="242" t="s">
        <v>143</v>
      </c>
      <c r="H4" s="243"/>
      <c r="I4" s="243"/>
      <c r="J4" s="243"/>
      <c r="K4" s="243"/>
      <c r="L4" s="244"/>
      <c r="M4" s="226" t="s">
        <v>46</v>
      </c>
      <c r="N4" s="239" t="s">
        <v>133</v>
      </c>
      <c r="O4" s="240"/>
      <c r="P4" s="241"/>
      <c r="Q4" s="234" t="s">
        <v>137</v>
      </c>
      <c r="R4" s="236" t="s">
        <v>141</v>
      </c>
      <c r="S4" s="237" t="s">
        <v>141</v>
      </c>
    </row>
    <row r="5" spans="1:20" ht="32.5" customHeight="1" thickBot="1" x14ac:dyDescent="0.4">
      <c r="A5" s="7"/>
      <c r="B5" s="229"/>
      <c r="C5" s="231"/>
      <c r="D5" s="231"/>
      <c r="E5" s="231"/>
      <c r="F5" s="233"/>
      <c r="G5" s="120" t="s">
        <v>142</v>
      </c>
      <c r="H5" s="124" t="s">
        <v>50</v>
      </c>
      <c r="I5" s="121" t="s">
        <v>144</v>
      </c>
      <c r="J5" s="124" t="s">
        <v>50</v>
      </c>
      <c r="K5" s="122" t="s">
        <v>145</v>
      </c>
      <c r="L5" s="124" t="s">
        <v>50</v>
      </c>
      <c r="M5" s="227"/>
      <c r="N5" s="123" t="s">
        <v>134</v>
      </c>
      <c r="O5" s="123" t="s">
        <v>135</v>
      </c>
      <c r="P5" s="123" t="s">
        <v>136</v>
      </c>
      <c r="Q5" s="235"/>
      <c r="R5" s="231"/>
      <c r="S5" s="238"/>
    </row>
    <row r="6" spans="1:20" ht="26" customHeight="1" outlineLevel="1" thickTop="1" x14ac:dyDescent="0.35">
      <c r="A6" s="7"/>
      <c r="B6" s="200" t="str">
        <f>TEXT(C6,"MMMM")</f>
        <v>Januar</v>
      </c>
      <c r="C6" s="137">
        <f>DATE(C$3,1,1)</f>
        <v>46023</v>
      </c>
      <c r="D6" s="138" t="str">
        <f>TEXT(C6,"TTT")</f>
        <v>Do</v>
      </c>
      <c r="E6" s="8" t="str">
        <f>IF(TEXT(C6,"TTT")="Mo",WEEKNUM(C6,21),"")</f>
        <v/>
      </c>
      <c r="F6" s="156" t="str">
        <f>IFERROR(VLOOKUP(C6,Einstellungen!$B$5:$C$95,2,FALSE),"")</f>
        <v>Neujahr</v>
      </c>
      <c r="G6" s="169"/>
      <c r="H6" s="170"/>
      <c r="I6" s="171"/>
      <c r="J6" s="170"/>
      <c r="K6" s="171"/>
      <c r="L6" s="172"/>
      <c r="M6" s="173"/>
      <c r="N6" s="9"/>
      <c r="O6" s="9"/>
      <c r="P6" s="9"/>
      <c r="Q6" s="9"/>
      <c r="R6" s="9"/>
      <c r="S6" s="10"/>
    </row>
    <row r="7" spans="1:20" ht="26.15" customHeight="1" outlineLevel="1" x14ac:dyDescent="0.35">
      <c r="A7" s="7"/>
      <c r="B7" s="201"/>
      <c r="C7" s="129">
        <f>C6+1</f>
        <v>46024</v>
      </c>
      <c r="D7" s="130" t="str">
        <f>TEXT(C7,"TTT")</f>
        <v>Fr</v>
      </c>
      <c r="E7" s="11" t="str">
        <f t="shared" ref="E7:E74" si="0">IF(TEXT(C7,"TTT")="Mo",WEEKNUM(C7,21),"")</f>
        <v/>
      </c>
      <c r="F7" s="143"/>
      <c r="G7" s="171"/>
      <c r="H7" s="170"/>
      <c r="I7" s="171"/>
      <c r="J7" s="170"/>
      <c r="K7" s="171"/>
      <c r="L7" s="172"/>
      <c r="M7" s="172"/>
      <c r="N7" s="12"/>
      <c r="O7" s="12"/>
      <c r="P7" s="12"/>
      <c r="Q7" s="12"/>
      <c r="R7" s="12"/>
      <c r="S7" s="13"/>
    </row>
    <row r="8" spans="1:20" ht="26.15" customHeight="1" outlineLevel="1" x14ac:dyDescent="0.35">
      <c r="A8" s="7"/>
      <c r="B8" s="201"/>
      <c r="C8" s="127">
        <f t="shared" ref="C8:C36" si="1">C7+1</f>
        <v>46025</v>
      </c>
      <c r="D8" s="128" t="str">
        <f t="shared" ref="D8:D75" si="2">TEXT(C8,"TTT")</f>
        <v>Sa</v>
      </c>
      <c r="E8" s="11" t="str">
        <f t="shared" si="0"/>
        <v/>
      </c>
      <c r="F8" s="143" t="str">
        <f>IFERROR(VLOOKUP(C8,Einstellungen!$B$5:$C$95,2,FALSE),"")</f>
        <v/>
      </c>
      <c r="G8" s="171"/>
      <c r="H8" s="170"/>
      <c r="I8" s="171"/>
      <c r="J8" s="170"/>
      <c r="K8" s="171"/>
      <c r="L8" s="172"/>
      <c r="M8" s="172"/>
      <c r="N8" s="12"/>
      <c r="O8" s="12"/>
      <c r="P8" s="12"/>
      <c r="Q8" s="12"/>
      <c r="R8" s="12"/>
      <c r="S8" s="13"/>
    </row>
    <row r="9" spans="1:20" ht="26.15" customHeight="1" outlineLevel="1" x14ac:dyDescent="0.35">
      <c r="A9" s="7"/>
      <c r="B9" s="201"/>
      <c r="C9" s="125">
        <f t="shared" si="1"/>
        <v>46026</v>
      </c>
      <c r="D9" s="126" t="str">
        <f t="shared" si="2"/>
        <v>So</v>
      </c>
      <c r="E9" s="14" t="str">
        <f t="shared" si="0"/>
        <v/>
      </c>
      <c r="F9" s="144" t="str">
        <f>IFERROR(VLOOKUP(C9,Einstellungen!$B$5:$C$95,2,FALSE),"")</f>
        <v>Tag der Spaghetti</v>
      </c>
      <c r="G9" s="171"/>
      <c r="H9" s="170"/>
      <c r="I9" s="171"/>
      <c r="J9" s="170"/>
      <c r="K9" s="171"/>
      <c r="L9" s="172"/>
      <c r="M9" s="172"/>
      <c r="N9" s="12"/>
      <c r="O9" s="12"/>
      <c r="P9" s="12"/>
      <c r="Q9" s="12"/>
      <c r="R9" s="12"/>
      <c r="S9" s="13"/>
    </row>
    <row r="10" spans="1:20" ht="26.15" customHeight="1" outlineLevel="1" x14ac:dyDescent="0.35">
      <c r="A10" s="7"/>
      <c r="B10" s="201"/>
      <c r="C10" s="127">
        <f t="shared" si="1"/>
        <v>46027</v>
      </c>
      <c r="D10" s="128" t="str">
        <f t="shared" si="2"/>
        <v>Mo</v>
      </c>
      <c r="E10" s="11">
        <f t="shared" si="0"/>
        <v>2</v>
      </c>
      <c r="F10" s="143" t="str">
        <f>IFERROR(VLOOKUP(C10,Einstellungen!$B$5:$C$95,2,FALSE),"")</f>
        <v/>
      </c>
      <c r="G10" s="171"/>
      <c r="H10" s="170"/>
      <c r="I10" s="171"/>
      <c r="J10" s="170"/>
      <c r="K10" s="171"/>
      <c r="L10" s="172"/>
      <c r="M10" s="172"/>
      <c r="N10" s="12"/>
      <c r="O10" s="12"/>
      <c r="P10" s="12"/>
      <c r="Q10" s="12"/>
      <c r="R10" s="12"/>
      <c r="S10" s="13"/>
    </row>
    <row r="11" spans="1:20" ht="26.15" customHeight="1" outlineLevel="1" x14ac:dyDescent="0.35">
      <c r="A11" s="7"/>
      <c r="B11" s="201"/>
      <c r="C11" s="127">
        <f t="shared" si="1"/>
        <v>46028</v>
      </c>
      <c r="D11" s="128" t="str">
        <f t="shared" si="2"/>
        <v>Di</v>
      </c>
      <c r="E11" s="11" t="str">
        <f t="shared" si="0"/>
        <v/>
      </c>
      <c r="F11" s="143" t="str">
        <f>IFERROR(VLOOKUP(C11,Einstellungen!$B$5:$C$95,2,FALSE),"")</f>
        <v/>
      </c>
      <c r="G11" s="171"/>
      <c r="H11" s="170"/>
      <c r="I11" s="171"/>
      <c r="J11" s="170"/>
      <c r="K11" s="171"/>
      <c r="L11" s="172"/>
      <c r="M11" s="172"/>
      <c r="N11" s="12"/>
      <c r="O11" s="12"/>
      <c r="P11" s="12"/>
      <c r="Q11" s="12"/>
      <c r="R11" s="12"/>
      <c r="S11" s="13"/>
    </row>
    <row r="12" spans="1:20" ht="26.15" customHeight="1" outlineLevel="1" x14ac:dyDescent="0.35">
      <c r="A12" s="7"/>
      <c r="B12" s="201"/>
      <c r="C12" s="127">
        <f t="shared" si="1"/>
        <v>46029</v>
      </c>
      <c r="D12" s="128" t="str">
        <f t="shared" si="2"/>
        <v>Mi</v>
      </c>
      <c r="E12" s="11" t="str">
        <f t="shared" si="0"/>
        <v/>
      </c>
      <c r="F12" s="143" t="str">
        <f>IFERROR(VLOOKUP(C12,Einstellungen!$B$5:$C$95,2,FALSE),"")</f>
        <v/>
      </c>
      <c r="G12" s="171"/>
      <c r="H12" s="170"/>
      <c r="I12" s="171"/>
      <c r="J12" s="170"/>
      <c r="K12" s="171"/>
      <c r="L12" s="172"/>
      <c r="M12" s="172"/>
      <c r="N12" s="12"/>
      <c r="O12" s="12"/>
      <c r="P12" s="12"/>
      <c r="Q12" s="12"/>
      <c r="R12" s="12"/>
      <c r="S12" s="13"/>
    </row>
    <row r="13" spans="1:20" ht="26.15" customHeight="1" outlineLevel="1" x14ac:dyDescent="0.35">
      <c r="A13" s="7"/>
      <c r="B13" s="201"/>
      <c r="C13" s="127">
        <f t="shared" si="1"/>
        <v>46030</v>
      </c>
      <c r="D13" s="128" t="str">
        <f t="shared" si="2"/>
        <v>Do</v>
      </c>
      <c r="E13" s="11" t="str">
        <f t="shared" si="0"/>
        <v/>
      </c>
      <c r="F13" s="143" t="str">
        <f>IFERROR(VLOOKUP(C13,Einstellungen!$B$5:$C$95,2,FALSE),"")</f>
        <v/>
      </c>
      <c r="G13" s="171"/>
      <c r="H13" s="170"/>
      <c r="I13" s="171"/>
      <c r="J13" s="170"/>
      <c r="K13" s="171"/>
      <c r="L13" s="172"/>
      <c r="M13" s="172"/>
      <c r="N13" s="12"/>
      <c r="O13" s="12"/>
      <c r="P13" s="12"/>
      <c r="Q13" s="12"/>
      <c r="R13" s="12"/>
      <c r="S13" s="13"/>
    </row>
    <row r="14" spans="1:20" ht="26.15" customHeight="1" outlineLevel="1" x14ac:dyDescent="0.35">
      <c r="A14" s="7"/>
      <c r="B14" s="201"/>
      <c r="C14" s="127">
        <f t="shared" si="1"/>
        <v>46031</v>
      </c>
      <c r="D14" s="128" t="str">
        <f t="shared" si="2"/>
        <v>Fr</v>
      </c>
      <c r="E14" s="11" t="str">
        <f t="shared" si="0"/>
        <v/>
      </c>
      <c r="F14" s="143" t="str">
        <f>IFERROR(VLOOKUP(C14,Einstellungen!$B$5:$C$95,2,FALSE),"")</f>
        <v/>
      </c>
      <c r="G14" s="171"/>
      <c r="H14" s="170"/>
      <c r="I14" s="171"/>
      <c r="J14" s="170"/>
      <c r="K14" s="171"/>
      <c r="L14" s="172"/>
      <c r="M14" s="172"/>
      <c r="N14" s="12"/>
      <c r="O14" s="12"/>
      <c r="P14" s="12"/>
      <c r="Q14" s="12"/>
      <c r="R14" s="12"/>
      <c r="S14" s="13"/>
    </row>
    <row r="15" spans="1:20" ht="26.15" customHeight="1" outlineLevel="1" x14ac:dyDescent="0.35">
      <c r="A15" s="7"/>
      <c r="B15" s="201"/>
      <c r="C15" s="127">
        <f t="shared" si="1"/>
        <v>46032</v>
      </c>
      <c r="D15" s="128" t="str">
        <f t="shared" si="2"/>
        <v>Sa</v>
      </c>
      <c r="E15" s="11" t="str">
        <f t="shared" si="0"/>
        <v/>
      </c>
      <c r="F15" s="143" t="str">
        <f>IFERROR(VLOOKUP(C15,Einstellungen!$B$5:$C$95,2,FALSE),"")</f>
        <v/>
      </c>
      <c r="G15" s="171"/>
      <c r="H15" s="170"/>
      <c r="I15" s="171"/>
      <c r="J15" s="170"/>
      <c r="K15" s="171"/>
      <c r="L15" s="172"/>
      <c r="M15" s="172"/>
      <c r="N15" s="12"/>
      <c r="O15" s="12"/>
      <c r="P15" s="12"/>
      <c r="Q15" s="12"/>
      <c r="R15" s="12"/>
      <c r="S15" s="13"/>
    </row>
    <row r="16" spans="1:20" ht="26.15" customHeight="1" outlineLevel="1" x14ac:dyDescent="0.35">
      <c r="A16" s="7"/>
      <c r="B16" s="201"/>
      <c r="C16" s="125">
        <f t="shared" si="1"/>
        <v>46033</v>
      </c>
      <c r="D16" s="126" t="str">
        <f t="shared" si="2"/>
        <v>So</v>
      </c>
      <c r="E16" s="14" t="str">
        <f t="shared" si="0"/>
        <v/>
      </c>
      <c r="F16" s="144" t="str">
        <f>IFERROR(VLOOKUP(C16,Einstellungen!$B$5:$C$95,2,FALSE),"")</f>
        <v/>
      </c>
      <c r="G16" s="171"/>
      <c r="H16" s="170"/>
      <c r="I16" s="171"/>
      <c r="J16" s="170"/>
      <c r="K16" s="171"/>
      <c r="L16" s="172"/>
      <c r="M16" s="172"/>
      <c r="N16" s="12"/>
      <c r="O16" s="12"/>
      <c r="P16" s="12"/>
      <c r="Q16" s="12"/>
      <c r="R16" s="12"/>
      <c r="S16" s="13"/>
    </row>
    <row r="17" spans="1:19" ht="26.15" customHeight="1" outlineLevel="1" x14ac:dyDescent="0.35">
      <c r="A17" s="7"/>
      <c r="B17" s="201"/>
      <c r="C17" s="127">
        <f t="shared" si="1"/>
        <v>46034</v>
      </c>
      <c r="D17" s="128" t="str">
        <f t="shared" si="2"/>
        <v>Mo</v>
      </c>
      <c r="E17" s="11">
        <f t="shared" si="0"/>
        <v>3</v>
      </c>
      <c r="F17" s="143" t="str">
        <f>IFERROR(VLOOKUP(C17,Einstellungen!$B$5:$C$95,2,FALSE),"")</f>
        <v/>
      </c>
      <c r="G17" s="171"/>
      <c r="H17" s="170"/>
      <c r="I17" s="171"/>
      <c r="J17" s="170"/>
      <c r="K17" s="171"/>
      <c r="L17" s="172"/>
      <c r="M17" s="172"/>
      <c r="N17" s="12"/>
      <c r="O17" s="12"/>
      <c r="P17" s="12"/>
      <c r="Q17" s="12"/>
      <c r="R17" s="12"/>
      <c r="S17" s="13"/>
    </row>
    <row r="18" spans="1:19" ht="26.15" customHeight="1" outlineLevel="1" x14ac:dyDescent="0.35">
      <c r="A18" s="7"/>
      <c r="B18" s="201"/>
      <c r="C18" s="127">
        <f t="shared" si="1"/>
        <v>46035</v>
      </c>
      <c r="D18" s="128" t="str">
        <f t="shared" si="2"/>
        <v>Di</v>
      </c>
      <c r="E18" s="11" t="str">
        <f t="shared" si="0"/>
        <v/>
      </c>
      <c r="F18" s="143" t="str">
        <f>IFERROR(VLOOKUP(C18,Einstellungen!$B$5:$C$95,2,FALSE),"")</f>
        <v/>
      </c>
      <c r="G18" s="171"/>
      <c r="H18" s="170"/>
      <c r="I18" s="171"/>
      <c r="J18" s="170"/>
      <c r="K18" s="171"/>
      <c r="L18" s="172"/>
      <c r="M18" s="172"/>
      <c r="N18" s="12"/>
      <c r="O18" s="12"/>
      <c r="P18" s="12"/>
      <c r="Q18" s="12"/>
      <c r="R18" s="12"/>
      <c r="S18" s="13"/>
    </row>
    <row r="19" spans="1:19" ht="26.15" customHeight="1" outlineLevel="1" x14ac:dyDescent="0.35">
      <c r="A19" s="7"/>
      <c r="B19" s="201"/>
      <c r="C19" s="127">
        <f t="shared" si="1"/>
        <v>46036</v>
      </c>
      <c r="D19" s="128" t="str">
        <f t="shared" si="2"/>
        <v>Mi</v>
      </c>
      <c r="E19" s="11" t="str">
        <f t="shared" si="0"/>
        <v/>
      </c>
      <c r="F19" s="143" t="str">
        <f>IFERROR(VLOOKUP(C19,Einstellungen!$B$5:$C$95,2,FALSE),"")</f>
        <v/>
      </c>
      <c r="G19" s="171"/>
      <c r="H19" s="170"/>
      <c r="I19" s="171"/>
      <c r="J19" s="170"/>
      <c r="K19" s="171"/>
      <c r="L19" s="172"/>
      <c r="M19" s="172"/>
      <c r="N19" s="12"/>
      <c r="O19" s="12"/>
      <c r="P19" s="12"/>
      <c r="Q19" s="12"/>
      <c r="R19" s="12"/>
      <c r="S19" s="13"/>
    </row>
    <row r="20" spans="1:19" ht="26.15" customHeight="1" outlineLevel="1" x14ac:dyDescent="0.35">
      <c r="A20" s="7"/>
      <c r="B20" s="201"/>
      <c r="C20" s="127">
        <f t="shared" si="1"/>
        <v>46037</v>
      </c>
      <c r="D20" s="128" t="str">
        <f t="shared" si="2"/>
        <v>Do</v>
      </c>
      <c r="E20" s="11" t="str">
        <f t="shared" si="0"/>
        <v/>
      </c>
      <c r="F20" s="143" t="str">
        <f>IFERROR(VLOOKUP(C20,Einstellungen!$B$5:$C$95,2,FALSE),"")</f>
        <v/>
      </c>
      <c r="G20" s="171"/>
      <c r="H20" s="170"/>
      <c r="I20" s="171"/>
      <c r="J20" s="170"/>
      <c r="K20" s="171"/>
      <c r="L20" s="172"/>
      <c r="M20" s="172"/>
      <c r="N20" s="12"/>
      <c r="O20" s="12"/>
      <c r="P20" s="12"/>
      <c r="Q20" s="12"/>
      <c r="R20" s="12"/>
      <c r="S20" s="13"/>
    </row>
    <row r="21" spans="1:19" ht="26.15" customHeight="1" outlineLevel="1" x14ac:dyDescent="0.35">
      <c r="A21" s="7"/>
      <c r="B21" s="201"/>
      <c r="C21" s="127">
        <f t="shared" si="1"/>
        <v>46038</v>
      </c>
      <c r="D21" s="128" t="str">
        <f t="shared" si="2"/>
        <v>Fr</v>
      </c>
      <c r="E21" s="11" t="str">
        <f t="shared" si="0"/>
        <v/>
      </c>
      <c r="F21" s="143" t="str">
        <f>IFERROR(VLOOKUP(C21,Einstellungen!$B$5:$C$95,2,FALSE),"")</f>
        <v/>
      </c>
      <c r="G21" s="171"/>
      <c r="H21" s="170"/>
      <c r="I21" s="171"/>
      <c r="J21" s="170"/>
      <c r="K21" s="171"/>
      <c r="L21" s="172"/>
      <c r="M21" s="172"/>
      <c r="N21" s="12"/>
      <c r="O21" s="12"/>
      <c r="P21" s="12"/>
      <c r="Q21" s="12"/>
      <c r="R21" s="12"/>
      <c r="S21" s="13"/>
    </row>
    <row r="22" spans="1:19" ht="26.15" customHeight="1" outlineLevel="1" x14ac:dyDescent="0.35">
      <c r="A22" s="7"/>
      <c r="B22" s="201"/>
      <c r="C22" s="127">
        <f t="shared" si="1"/>
        <v>46039</v>
      </c>
      <c r="D22" s="128" t="str">
        <f t="shared" si="2"/>
        <v>Sa</v>
      </c>
      <c r="E22" s="11" t="str">
        <f t="shared" si="0"/>
        <v/>
      </c>
      <c r="F22" s="143" t="str">
        <f>IFERROR(VLOOKUP(C22,Einstellungen!$B$5:$C$95,2,FALSE),"")</f>
        <v>Internationaler Tag der italienischen Küche</v>
      </c>
      <c r="G22" s="171"/>
      <c r="H22" s="170"/>
      <c r="I22" s="171"/>
      <c r="J22" s="170"/>
      <c r="K22" s="171"/>
      <c r="L22" s="172"/>
      <c r="M22" s="172"/>
      <c r="N22" s="12"/>
      <c r="O22" s="12"/>
      <c r="P22" s="12"/>
      <c r="Q22" s="12"/>
      <c r="R22" s="12"/>
      <c r="S22" s="13"/>
    </row>
    <row r="23" spans="1:19" ht="26.15" customHeight="1" outlineLevel="1" x14ac:dyDescent="0.35">
      <c r="A23" s="7"/>
      <c r="B23" s="201"/>
      <c r="C23" s="125">
        <f t="shared" si="1"/>
        <v>46040</v>
      </c>
      <c r="D23" s="126" t="str">
        <f t="shared" si="2"/>
        <v>So</v>
      </c>
      <c r="E23" s="14" t="str">
        <f t="shared" si="0"/>
        <v/>
      </c>
      <c r="F23" s="144" t="str">
        <f>IFERROR(VLOOKUP(C23,Einstellungen!$B$5:$C$95,2,FALSE),"")</f>
        <v/>
      </c>
      <c r="G23" s="171"/>
      <c r="H23" s="170"/>
      <c r="I23" s="171"/>
      <c r="J23" s="170"/>
      <c r="K23" s="171"/>
      <c r="L23" s="172"/>
      <c r="M23" s="172"/>
      <c r="N23" s="12"/>
      <c r="O23" s="12"/>
      <c r="P23" s="12"/>
      <c r="Q23" s="12"/>
      <c r="R23" s="12"/>
      <c r="S23" s="13"/>
    </row>
    <row r="24" spans="1:19" ht="26.15" customHeight="1" outlineLevel="1" x14ac:dyDescent="0.35">
      <c r="A24" s="7"/>
      <c r="B24" s="201"/>
      <c r="C24" s="127">
        <f t="shared" si="1"/>
        <v>46041</v>
      </c>
      <c r="D24" s="128" t="str">
        <f t="shared" si="2"/>
        <v>Mo</v>
      </c>
      <c r="E24" s="11">
        <f t="shared" si="0"/>
        <v>4</v>
      </c>
      <c r="F24" s="143" t="str">
        <f>IFERROR(VLOOKUP(C24,Einstellungen!$B$5:$C$95,2,FALSE),"")</f>
        <v/>
      </c>
      <c r="G24" s="171"/>
      <c r="H24" s="170"/>
      <c r="I24" s="171"/>
      <c r="J24" s="170"/>
      <c r="K24" s="171"/>
      <c r="L24" s="172"/>
      <c r="M24" s="172"/>
      <c r="N24" s="12"/>
      <c r="O24" s="12"/>
      <c r="P24" s="12"/>
      <c r="Q24" s="12"/>
      <c r="R24" s="12"/>
      <c r="S24" s="13"/>
    </row>
    <row r="25" spans="1:19" ht="26.15" customHeight="1" outlineLevel="1" x14ac:dyDescent="0.35">
      <c r="A25" s="7"/>
      <c r="B25" s="201"/>
      <c r="C25" s="127">
        <f t="shared" si="1"/>
        <v>46042</v>
      </c>
      <c r="D25" s="128" t="str">
        <f t="shared" si="2"/>
        <v>Di</v>
      </c>
      <c r="E25" s="11" t="str">
        <f t="shared" si="0"/>
        <v/>
      </c>
      <c r="F25" s="143" t="str">
        <f>IFERROR(VLOOKUP(C25,Einstellungen!$B$5:$C$95,2,FALSE),"")</f>
        <v/>
      </c>
      <c r="G25" s="171"/>
      <c r="H25" s="170"/>
      <c r="I25" s="171"/>
      <c r="J25" s="170"/>
      <c r="K25" s="171"/>
      <c r="L25" s="172"/>
      <c r="M25" s="172"/>
      <c r="N25" s="12"/>
      <c r="O25" s="12"/>
      <c r="P25" s="12"/>
      <c r="Q25" s="12"/>
      <c r="R25" s="12"/>
      <c r="S25" s="13"/>
    </row>
    <row r="26" spans="1:19" ht="26.15" customHeight="1" outlineLevel="1" x14ac:dyDescent="0.35">
      <c r="A26" s="7"/>
      <c r="B26" s="201"/>
      <c r="C26" s="127">
        <f t="shared" si="1"/>
        <v>46043</v>
      </c>
      <c r="D26" s="128" t="str">
        <f t="shared" si="2"/>
        <v>Mi</v>
      </c>
      <c r="E26" s="11" t="str">
        <f t="shared" si="0"/>
        <v/>
      </c>
      <c r="F26" s="143" t="str">
        <f>IFERROR(VLOOKUP(C26,Einstellungen!$B$5:$C$95,2,FALSE),"")</f>
        <v/>
      </c>
      <c r="G26" s="171"/>
      <c r="H26" s="170"/>
      <c r="I26" s="171"/>
      <c r="J26" s="170"/>
      <c r="K26" s="171"/>
      <c r="L26" s="172"/>
      <c r="M26" s="172"/>
      <c r="N26" s="12"/>
      <c r="O26" s="12"/>
      <c r="P26" s="12"/>
      <c r="Q26" s="12"/>
      <c r="R26" s="12"/>
      <c r="S26" s="13"/>
    </row>
    <row r="27" spans="1:19" ht="26.15" customHeight="1" outlineLevel="1" x14ac:dyDescent="0.35">
      <c r="A27" s="7"/>
      <c r="B27" s="201"/>
      <c r="C27" s="127">
        <f t="shared" si="1"/>
        <v>46044</v>
      </c>
      <c r="D27" s="128" t="str">
        <f t="shared" si="2"/>
        <v>Do</v>
      </c>
      <c r="E27" s="11" t="str">
        <f t="shared" si="0"/>
        <v/>
      </c>
      <c r="F27" s="143" t="str">
        <f>IFERROR(VLOOKUP(C27,Einstellungen!$B$5:$C$95,2,FALSE),"")</f>
        <v/>
      </c>
      <c r="G27" s="171"/>
      <c r="H27" s="170"/>
      <c r="I27" s="171"/>
      <c r="J27" s="170"/>
      <c r="K27" s="171"/>
      <c r="L27" s="172"/>
      <c r="M27" s="172"/>
      <c r="N27" s="12"/>
      <c r="O27" s="12"/>
      <c r="P27" s="12"/>
      <c r="Q27" s="12"/>
      <c r="R27" s="12"/>
      <c r="S27" s="15"/>
    </row>
    <row r="28" spans="1:19" ht="26.15" customHeight="1" outlineLevel="1" x14ac:dyDescent="0.35">
      <c r="A28" s="7"/>
      <c r="B28" s="201"/>
      <c r="C28" s="127">
        <f t="shared" si="1"/>
        <v>46045</v>
      </c>
      <c r="D28" s="128" t="str">
        <f t="shared" si="2"/>
        <v>Fr</v>
      </c>
      <c r="E28" s="11" t="str">
        <f t="shared" si="0"/>
        <v/>
      </c>
      <c r="F28" s="143" t="str">
        <f>IFERROR(VLOOKUP(C28,Einstellungen!$B$5:$C$95,2,FALSE),"")</f>
        <v/>
      </c>
      <c r="G28" s="171"/>
      <c r="H28" s="170"/>
      <c r="I28" s="171"/>
      <c r="J28" s="170"/>
      <c r="K28" s="171"/>
      <c r="L28" s="172"/>
      <c r="M28" s="172"/>
      <c r="N28" s="12"/>
      <c r="O28" s="12"/>
      <c r="P28" s="12"/>
      <c r="Q28" s="12"/>
      <c r="R28" s="12"/>
      <c r="S28" s="13"/>
    </row>
    <row r="29" spans="1:19" ht="26.15" customHeight="1" outlineLevel="1" x14ac:dyDescent="0.35">
      <c r="A29" s="7"/>
      <c r="B29" s="201"/>
      <c r="C29" s="127">
        <f t="shared" si="1"/>
        <v>46046</v>
      </c>
      <c r="D29" s="128" t="str">
        <f t="shared" si="2"/>
        <v>Sa</v>
      </c>
      <c r="E29" s="11" t="str">
        <f t="shared" si="0"/>
        <v/>
      </c>
      <c r="F29" s="143" t="str">
        <f>IFERROR(VLOOKUP(C29,Einstellungen!$B$5:$C$95,2,FALSE),"")</f>
        <v/>
      </c>
      <c r="G29" s="171"/>
      <c r="H29" s="170"/>
      <c r="I29" s="171"/>
      <c r="J29" s="170"/>
      <c r="K29" s="171"/>
      <c r="L29" s="172"/>
      <c r="M29" s="172"/>
      <c r="N29" s="12"/>
      <c r="O29" s="12"/>
      <c r="P29" s="12"/>
      <c r="Q29" s="12"/>
      <c r="R29" s="12"/>
      <c r="S29" s="13"/>
    </row>
    <row r="30" spans="1:19" ht="26.15" customHeight="1" outlineLevel="1" x14ac:dyDescent="0.35">
      <c r="A30" s="7"/>
      <c r="B30" s="201"/>
      <c r="C30" s="125">
        <f t="shared" si="1"/>
        <v>46047</v>
      </c>
      <c r="D30" s="126" t="str">
        <f t="shared" si="2"/>
        <v>So</v>
      </c>
      <c r="E30" s="14" t="str">
        <f t="shared" si="0"/>
        <v/>
      </c>
      <c r="F30" s="144" t="str">
        <f>IFERROR(VLOOKUP(C30,Einstellungen!$B$5:$C$95,2,FALSE),"")</f>
        <v/>
      </c>
      <c r="G30" s="171"/>
      <c r="H30" s="170"/>
      <c r="I30" s="171"/>
      <c r="J30" s="170"/>
      <c r="K30" s="171"/>
      <c r="L30" s="172"/>
      <c r="M30" s="172"/>
      <c r="N30" s="12"/>
      <c r="O30" s="12"/>
      <c r="P30" s="12"/>
      <c r="Q30" s="12"/>
      <c r="R30" s="12"/>
      <c r="S30" s="13"/>
    </row>
    <row r="31" spans="1:19" ht="26.15" customHeight="1" outlineLevel="1" x14ac:dyDescent="0.35">
      <c r="A31" s="7"/>
      <c r="B31" s="201"/>
      <c r="C31" s="127">
        <f t="shared" si="1"/>
        <v>46048</v>
      </c>
      <c r="D31" s="128" t="str">
        <f t="shared" si="2"/>
        <v>Mo</v>
      </c>
      <c r="E31" s="11">
        <f t="shared" si="0"/>
        <v>5</v>
      </c>
      <c r="F31" s="143" t="str">
        <f>IFERROR(VLOOKUP(C31,Einstellungen!$B$5:$C$95,2,FALSE),"")</f>
        <v/>
      </c>
      <c r="G31" s="171"/>
      <c r="H31" s="170"/>
      <c r="I31" s="171"/>
      <c r="J31" s="170"/>
      <c r="K31" s="171"/>
      <c r="L31" s="172"/>
      <c r="M31" s="172"/>
      <c r="N31" s="12"/>
      <c r="O31" s="12"/>
      <c r="P31" s="12"/>
      <c r="Q31" s="12"/>
      <c r="R31" s="12"/>
      <c r="S31" s="13"/>
    </row>
    <row r="32" spans="1:19" ht="26.15" customHeight="1" outlineLevel="1" x14ac:dyDescent="0.35">
      <c r="A32" s="7"/>
      <c r="B32" s="201"/>
      <c r="C32" s="127">
        <f t="shared" si="1"/>
        <v>46049</v>
      </c>
      <c r="D32" s="128" t="str">
        <f t="shared" si="2"/>
        <v>Di</v>
      </c>
      <c r="E32" s="11" t="str">
        <f t="shared" si="0"/>
        <v/>
      </c>
      <c r="F32" s="143" t="str">
        <f>IFERROR(VLOOKUP(C32,Einstellungen!$B$5:$C$95,2,FALSE),"")</f>
        <v/>
      </c>
      <c r="G32" s="171"/>
      <c r="H32" s="170"/>
      <c r="I32" s="171"/>
      <c r="J32" s="170"/>
      <c r="K32" s="171"/>
      <c r="L32" s="172"/>
      <c r="M32" s="172"/>
      <c r="N32" s="12"/>
      <c r="O32" s="12"/>
      <c r="P32" s="12"/>
      <c r="Q32" s="12"/>
      <c r="R32" s="12"/>
      <c r="S32" s="13"/>
    </row>
    <row r="33" spans="1:19" ht="26.15" customHeight="1" outlineLevel="1" x14ac:dyDescent="0.35">
      <c r="A33" s="7"/>
      <c r="B33" s="201"/>
      <c r="C33" s="127">
        <f t="shared" si="1"/>
        <v>46050</v>
      </c>
      <c r="D33" s="128" t="str">
        <f t="shared" si="2"/>
        <v>Mi</v>
      </c>
      <c r="E33" s="11" t="str">
        <f t="shared" si="0"/>
        <v/>
      </c>
      <c r="F33" s="143" t="str">
        <f>IFERROR(VLOOKUP(C33,Einstellungen!$B$5:$C$95,2,FALSE),"")</f>
        <v/>
      </c>
      <c r="G33" s="171"/>
      <c r="H33" s="170"/>
      <c r="I33" s="171"/>
      <c r="J33" s="170"/>
      <c r="K33" s="171"/>
      <c r="L33" s="172"/>
      <c r="M33" s="172"/>
      <c r="N33" s="12"/>
      <c r="O33" s="12"/>
      <c r="P33" s="12"/>
      <c r="Q33" s="12"/>
      <c r="R33" s="12"/>
      <c r="S33" s="13"/>
    </row>
    <row r="34" spans="1:19" ht="26.15" customHeight="1" outlineLevel="1" x14ac:dyDescent="0.35">
      <c r="A34" s="7"/>
      <c r="B34" s="201"/>
      <c r="C34" s="127">
        <f t="shared" si="1"/>
        <v>46051</v>
      </c>
      <c r="D34" s="128" t="str">
        <f t="shared" si="2"/>
        <v>Do</v>
      </c>
      <c r="E34" s="11" t="str">
        <f t="shared" si="0"/>
        <v/>
      </c>
      <c r="F34" s="143" t="str">
        <f>IFERROR(VLOOKUP(C34,Einstellungen!$B$5:$C$95,2,FALSE),"")</f>
        <v/>
      </c>
      <c r="G34" s="171"/>
      <c r="H34" s="170"/>
      <c r="I34" s="171"/>
      <c r="J34" s="170"/>
      <c r="K34" s="171"/>
      <c r="L34" s="172"/>
      <c r="M34" s="172"/>
      <c r="N34" s="12"/>
      <c r="O34" s="12"/>
      <c r="P34" s="12"/>
      <c r="Q34" s="12"/>
      <c r="R34" s="12"/>
      <c r="S34" s="13"/>
    </row>
    <row r="35" spans="1:19" ht="26.15" customHeight="1" outlineLevel="1" x14ac:dyDescent="0.35">
      <c r="A35" s="7"/>
      <c r="B35" s="201"/>
      <c r="C35" s="127">
        <f t="shared" si="1"/>
        <v>46052</v>
      </c>
      <c r="D35" s="128" t="str">
        <f t="shared" si="2"/>
        <v>Fr</v>
      </c>
      <c r="E35" s="11" t="str">
        <f t="shared" si="0"/>
        <v/>
      </c>
      <c r="F35" s="143" t="str">
        <f>IFERROR(VLOOKUP(C35,Einstellungen!$B$5:$C$95,2,FALSE),"")</f>
        <v/>
      </c>
      <c r="G35" s="171"/>
      <c r="H35" s="170"/>
      <c r="I35" s="171"/>
      <c r="J35" s="170"/>
      <c r="K35" s="171"/>
      <c r="L35" s="172"/>
      <c r="M35" s="172"/>
      <c r="N35" s="12"/>
      <c r="O35" s="12"/>
      <c r="P35" s="12"/>
      <c r="Q35" s="12"/>
      <c r="R35" s="12"/>
      <c r="S35" s="13"/>
    </row>
    <row r="36" spans="1:19" ht="26.15" customHeight="1" outlineLevel="1" thickBot="1" x14ac:dyDescent="0.4">
      <c r="A36" s="7"/>
      <c r="B36" s="201"/>
      <c r="C36" s="127">
        <f t="shared" si="1"/>
        <v>46053</v>
      </c>
      <c r="D36" s="128" t="str">
        <f t="shared" si="2"/>
        <v>Sa</v>
      </c>
      <c r="E36" s="11" t="str">
        <f t="shared" si="0"/>
        <v/>
      </c>
      <c r="F36" s="147" t="str">
        <f>IFERROR(VLOOKUP(C36,Einstellungen!$B$5:$C$95,2,FALSE),"")</f>
        <v/>
      </c>
      <c r="G36" s="174"/>
      <c r="H36" s="175"/>
      <c r="I36" s="174"/>
      <c r="J36" s="175"/>
      <c r="K36" s="174"/>
      <c r="L36" s="176"/>
      <c r="M36" s="176"/>
      <c r="N36" s="16"/>
      <c r="O36" s="16"/>
      <c r="P36" s="16"/>
      <c r="Q36" s="16"/>
      <c r="R36" s="16"/>
      <c r="S36" s="17"/>
    </row>
    <row r="37" spans="1:19" ht="26.15" customHeight="1" x14ac:dyDescent="0.35">
      <c r="A37" s="7"/>
      <c r="B37" s="202" t="s">
        <v>8</v>
      </c>
      <c r="C37" s="203"/>
      <c r="D37" s="203"/>
      <c r="E37" s="203"/>
      <c r="F37" s="18"/>
      <c r="G37" s="18"/>
      <c r="H37" s="161"/>
      <c r="I37" s="18"/>
      <c r="J37" s="161"/>
      <c r="K37" s="18"/>
      <c r="L37" s="19"/>
      <c r="M37" s="19"/>
      <c r="N37" s="19">
        <f>SUM(N6:N36)</f>
        <v>0</v>
      </c>
      <c r="O37" s="19">
        <f t="shared" ref="O37:P37" si="3">SUM(O6:O36)</f>
        <v>0</v>
      </c>
      <c r="P37" s="19">
        <f t="shared" si="3"/>
        <v>0</v>
      </c>
      <c r="Q37" s="19">
        <f t="shared" ref="Q37:S37" si="4">SUM(Q6:Q36)</f>
        <v>0</v>
      </c>
      <c r="R37" s="19">
        <f t="shared" si="4"/>
        <v>0</v>
      </c>
      <c r="S37" s="20">
        <f t="shared" si="4"/>
        <v>0</v>
      </c>
    </row>
    <row r="38" spans="1:19" ht="26.15" customHeight="1" thickBot="1" x14ac:dyDescent="0.4">
      <c r="A38" s="7"/>
      <c r="B38" s="204"/>
      <c r="C38" s="205"/>
      <c r="D38" s="205"/>
      <c r="E38" s="205"/>
      <c r="F38" s="21"/>
      <c r="G38" s="21"/>
      <c r="H38" s="162"/>
      <c r="I38" s="21"/>
      <c r="J38" s="162"/>
      <c r="K38" s="21"/>
      <c r="L38" s="22"/>
      <c r="M38" s="22"/>
      <c r="N38" s="23"/>
      <c r="O38" s="23"/>
      <c r="P38" s="23"/>
      <c r="Q38" s="23"/>
      <c r="R38" s="23"/>
      <c r="S38" s="24"/>
    </row>
    <row r="39" spans="1:19" ht="26.15" customHeight="1" outlineLevel="1" thickTop="1" x14ac:dyDescent="0.35">
      <c r="A39" s="7"/>
      <c r="B39" s="206" t="str">
        <f>TEXT(C39,"MMMM")</f>
        <v>Februar</v>
      </c>
      <c r="C39" s="125">
        <f>C36+1</f>
        <v>46054</v>
      </c>
      <c r="D39" s="126" t="str">
        <f t="shared" si="2"/>
        <v>So</v>
      </c>
      <c r="E39" s="14" t="str">
        <f t="shared" si="0"/>
        <v/>
      </c>
      <c r="F39" s="144" t="str">
        <f>IFERROR(VLOOKUP(C39,Einstellungen!$B$5:$C$95,2,FALSE),"")</f>
        <v/>
      </c>
      <c r="G39" s="171"/>
      <c r="H39" s="170"/>
      <c r="I39" s="171"/>
      <c r="J39" s="170"/>
      <c r="K39" s="171"/>
      <c r="L39" s="172"/>
      <c r="M39" s="172"/>
      <c r="N39" s="12"/>
      <c r="O39" s="12"/>
      <c r="P39" s="12"/>
      <c r="Q39" s="12"/>
      <c r="R39" s="12"/>
      <c r="S39" s="13"/>
    </row>
    <row r="40" spans="1:19" ht="26.15" customHeight="1" outlineLevel="1" x14ac:dyDescent="0.35">
      <c r="A40" s="7"/>
      <c r="B40" s="207"/>
      <c r="C40" s="127">
        <f t="shared" ref="C40:C76" si="5">C39+1</f>
        <v>46055</v>
      </c>
      <c r="D40" s="128" t="str">
        <f t="shared" si="2"/>
        <v>Mo</v>
      </c>
      <c r="E40" s="11">
        <f t="shared" si="0"/>
        <v>6</v>
      </c>
      <c r="F40" s="143" t="str">
        <f>IFERROR(VLOOKUP(C40,Einstellungen!$B$5:$C$95,2,FALSE),"")</f>
        <v/>
      </c>
      <c r="G40" s="171"/>
      <c r="H40" s="170"/>
      <c r="I40" s="171"/>
      <c r="J40" s="170"/>
      <c r="K40" s="171"/>
      <c r="L40" s="172"/>
      <c r="M40" s="172"/>
      <c r="N40" s="12"/>
      <c r="O40" s="12"/>
      <c r="P40" s="12"/>
      <c r="Q40" s="12"/>
      <c r="R40" s="12"/>
      <c r="S40" s="13"/>
    </row>
    <row r="41" spans="1:19" ht="26.15" customHeight="1" outlineLevel="1" x14ac:dyDescent="0.35">
      <c r="A41" s="7"/>
      <c r="B41" s="207"/>
      <c r="C41" s="127">
        <f t="shared" si="5"/>
        <v>46056</v>
      </c>
      <c r="D41" s="128" t="str">
        <f t="shared" si="2"/>
        <v>Di</v>
      </c>
      <c r="E41" s="11" t="str">
        <f t="shared" si="0"/>
        <v/>
      </c>
      <c r="F41" s="143" t="str">
        <f>IFERROR(VLOOKUP(C41,Einstellungen!$B$5:$C$95,2,FALSE),"")</f>
        <v/>
      </c>
      <c r="G41" s="171"/>
      <c r="H41" s="170"/>
      <c r="I41" s="171"/>
      <c r="J41" s="170"/>
      <c r="K41" s="171"/>
      <c r="L41" s="172"/>
      <c r="M41" s="172"/>
      <c r="N41" s="12"/>
      <c r="O41" s="12"/>
      <c r="P41" s="12"/>
      <c r="Q41" s="12"/>
      <c r="R41" s="12"/>
      <c r="S41" s="13"/>
    </row>
    <row r="42" spans="1:19" ht="26.15" customHeight="1" outlineLevel="1" x14ac:dyDescent="0.35">
      <c r="A42" s="7"/>
      <c r="B42" s="207"/>
      <c r="C42" s="127">
        <f t="shared" si="5"/>
        <v>46057</v>
      </c>
      <c r="D42" s="128" t="str">
        <f t="shared" si="2"/>
        <v>Mi</v>
      </c>
      <c r="E42" s="11" t="str">
        <f t="shared" si="0"/>
        <v/>
      </c>
      <c r="F42" s="143" t="str">
        <f>IFERROR(VLOOKUP(C42,Einstellungen!$B$5:$C$95,2,FALSE),"")</f>
        <v/>
      </c>
      <c r="G42" s="171"/>
      <c r="H42" s="170"/>
      <c r="I42" s="171"/>
      <c r="J42" s="170"/>
      <c r="K42" s="171"/>
      <c r="L42" s="172"/>
      <c r="M42" s="172"/>
      <c r="N42" s="12"/>
      <c r="O42" s="12"/>
      <c r="P42" s="12"/>
      <c r="Q42" s="12"/>
      <c r="R42" s="12"/>
      <c r="S42" s="13"/>
    </row>
    <row r="43" spans="1:19" ht="26.15" customHeight="1" outlineLevel="1" x14ac:dyDescent="0.35">
      <c r="A43" s="7"/>
      <c r="B43" s="207"/>
      <c r="C43" s="127">
        <f t="shared" si="5"/>
        <v>46058</v>
      </c>
      <c r="D43" s="128" t="str">
        <f t="shared" si="2"/>
        <v>Do</v>
      </c>
      <c r="E43" s="11" t="str">
        <f t="shared" si="0"/>
        <v/>
      </c>
      <c r="F43" s="143" t="str">
        <f>IFERROR(VLOOKUP(C43,Einstellungen!$B$5:$C$95,2,FALSE),"")</f>
        <v/>
      </c>
      <c r="G43" s="171"/>
      <c r="H43" s="170"/>
      <c r="I43" s="171"/>
      <c r="J43" s="170"/>
      <c r="K43" s="171"/>
      <c r="L43" s="172"/>
      <c r="M43" s="172"/>
      <c r="N43" s="12"/>
      <c r="O43" s="12"/>
      <c r="P43" s="12"/>
      <c r="Q43" s="12"/>
      <c r="R43" s="12"/>
      <c r="S43" s="13"/>
    </row>
    <row r="44" spans="1:19" ht="26.15" customHeight="1" outlineLevel="1" x14ac:dyDescent="0.35">
      <c r="A44" s="7"/>
      <c r="B44" s="207"/>
      <c r="C44" s="127">
        <f t="shared" si="5"/>
        <v>46059</v>
      </c>
      <c r="D44" s="128" t="str">
        <f t="shared" si="2"/>
        <v>Fr</v>
      </c>
      <c r="E44" s="11" t="str">
        <f t="shared" si="0"/>
        <v/>
      </c>
      <c r="F44" s="143" t="str">
        <f>IFERROR(VLOOKUP(C44,Einstellungen!$B$5:$C$95,2,FALSE),"")</f>
        <v/>
      </c>
      <c r="G44" s="171"/>
      <c r="H44" s="170"/>
      <c r="I44" s="171"/>
      <c r="J44" s="170"/>
      <c r="K44" s="171"/>
      <c r="L44" s="172"/>
      <c r="M44" s="172"/>
      <c r="N44" s="12"/>
      <c r="O44" s="12"/>
      <c r="P44" s="12"/>
      <c r="Q44" s="12"/>
      <c r="R44" s="12"/>
      <c r="S44" s="13"/>
    </row>
    <row r="45" spans="1:19" ht="26.15" customHeight="1" outlineLevel="1" x14ac:dyDescent="0.35">
      <c r="A45" s="7"/>
      <c r="B45" s="207"/>
      <c r="C45" s="127">
        <f t="shared" si="5"/>
        <v>46060</v>
      </c>
      <c r="D45" s="128" t="str">
        <f t="shared" si="2"/>
        <v>Sa</v>
      </c>
      <c r="E45" s="11" t="str">
        <f t="shared" si="0"/>
        <v/>
      </c>
      <c r="F45" s="143" t="str">
        <f>IFERROR(VLOOKUP(C45,Einstellungen!$B$5:$C$95,2,FALSE),"")</f>
        <v/>
      </c>
      <c r="G45" s="171"/>
      <c r="H45" s="170"/>
      <c r="I45" s="171"/>
      <c r="J45" s="170"/>
      <c r="K45" s="171"/>
      <c r="L45" s="172"/>
      <c r="M45" s="172"/>
      <c r="N45" s="12"/>
      <c r="O45" s="12"/>
      <c r="P45" s="12"/>
      <c r="Q45" s="12"/>
      <c r="R45" s="12"/>
      <c r="S45" s="13"/>
    </row>
    <row r="46" spans="1:19" ht="26.15" customHeight="1" outlineLevel="1" x14ac:dyDescent="0.35">
      <c r="A46" s="7"/>
      <c r="B46" s="207"/>
      <c r="C46" s="125">
        <f t="shared" si="5"/>
        <v>46061</v>
      </c>
      <c r="D46" s="126" t="str">
        <f t="shared" si="2"/>
        <v>So</v>
      </c>
      <c r="E46" s="14" t="str">
        <f t="shared" si="0"/>
        <v/>
      </c>
      <c r="F46" s="144" t="str">
        <f>IFERROR(VLOOKUP(C46,Einstellungen!$B$5:$C$95,2,FALSE),"")</f>
        <v/>
      </c>
      <c r="G46" s="171"/>
      <c r="H46" s="170"/>
      <c r="I46" s="171"/>
      <c r="J46" s="170"/>
      <c r="K46" s="171"/>
      <c r="L46" s="172"/>
      <c r="M46" s="172"/>
      <c r="N46" s="12"/>
      <c r="O46" s="12"/>
      <c r="P46" s="12"/>
      <c r="Q46" s="12"/>
      <c r="R46" s="12"/>
      <c r="S46" s="13"/>
    </row>
    <row r="47" spans="1:19" ht="26.15" customHeight="1" outlineLevel="1" x14ac:dyDescent="0.35">
      <c r="A47" s="7"/>
      <c r="B47" s="207"/>
      <c r="C47" s="129">
        <f t="shared" si="5"/>
        <v>46062</v>
      </c>
      <c r="D47" s="130" t="str">
        <f t="shared" si="2"/>
        <v>Mo</v>
      </c>
      <c r="E47" s="11">
        <f t="shared" si="0"/>
        <v>7</v>
      </c>
      <c r="F47" s="145" t="str">
        <f>IFERROR(VLOOKUP(C47,Einstellungen!$B$5:$C$95,2,FALSE),"")</f>
        <v>Beginn der Winterferien</v>
      </c>
      <c r="G47" s="171"/>
      <c r="H47" s="170"/>
      <c r="I47" s="171"/>
      <c r="J47" s="170"/>
      <c r="K47" s="171"/>
      <c r="L47" s="172"/>
      <c r="M47" s="172"/>
      <c r="N47" s="12"/>
      <c r="O47" s="12"/>
      <c r="P47" s="12"/>
      <c r="Q47" s="12"/>
      <c r="R47" s="12"/>
      <c r="S47" s="13"/>
    </row>
    <row r="48" spans="1:19" ht="26.15" customHeight="1" outlineLevel="1" x14ac:dyDescent="0.35">
      <c r="A48" s="7"/>
      <c r="B48" s="207"/>
      <c r="C48" s="129">
        <f t="shared" si="5"/>
        <v>46063</v>
      </c>
      <c r="D48" s="130" t="str">
        <f t="shared" si="2"/>
        <v>Di</v>
      </c>
      <c r="E48" s="11" t="str">
        <f t="shared" si="0"/>
        <v/>
      </c>
      <c r="F48" s="143" t="str">
        <f>IFERROR(VLOOKUP(C48,Einstellungen!$B$5:$C$95,2,FALSE),"")</f>
        <v>Safer Internet Day</v>
      </c>
      <c r="G48" s="171"/>
      <c r="H48" s="170"/>
      <c r="I48" s="171"/>
      <c r="J48" s="170"/>
      <c r="K48" s="171"/>
      <c r="L48" s="172"/>
      <c r="M48" s="172"/>
      <c r="N48" s="12"/>
      <c r="O48" s="12"/>
      <c r="P48" s="12"/>
      <c r="Q48" s="12"/>
      <c r="R48" s="12"/>
      <c r="S48" s="13"/>
    </row>
    <row r="49" spans="1:19" ht="26.15" customHeight="1" outlineLevel="1" x14ac:dyDescent="0.35">
      <c r="A49" s="7"/>
      <c r="B49" s="207"/>
      <c r="C49" s="129">
        <f t="shared" si="5"/>
        <v>46064</v>
      </c>
      <c r="D49" s="130" t="str">
        <f t="shared" si="2"/>
        <v>Mi</v>
      </c>
      <c r="E49" s="11" t="str">
        <f t="shared" si="0"/>
        <v/>
      </c>
      <c r="F49" s="143" t="str">
        <f>IFERROR(VLOOKUP(C49,Einstellungen!$B$5:$C$95,2,FALSE),"")</f>
        <v/>
      </c>
      <c r="G49" s="171"/>
      <c r="H49" s="170"/>
      <c r="I49" s="171"/>
      <c r="J49" s="170"/>
      <c r="K49" s="171"/>
      <c r="L49" s="172"/>
      <c r="M49" s="172"/>
      <c r="N49" s="12"/>
      <c r="O49" s="12"/>
      <c r="P49" s="12"/>
      <c r="Q49" s="12"/>
      <c r="R49" s="12"/>
      <c r="S49" s="13"/>
    </row>
    <row r="50" spans="1:19" ht="26.15" customHeight="1" outlineLevel="1" x14ac:dyDescent="0.35">
      <c r="A50" s="7"/>
      <c r="B50" s="207"/>
      <c r="C50" s="129">
        <f t="shared" si="5"/>
        <v>46065</v>
      </c>
      <c r="D50" s="130" t="str">
        <f t="shared" si="2"/>
        <v>Do</v>
      </c>
      <c r="E50" s="11" t="str">
        <f t="shared" si="0"/>
        <v/>
      </c>
      <c r="F50" s="145" t="str">
        <f>IFERROR(VLOOKUP(C50,Einstellungen!$B$5:$C$95,2,FALSE),"")</f>
        <v/>
      </c>
      <c r="G50" s="171"/>
      <c r="H50" s="170"/>
      <c r="I50" s="171"/>
      <c r="J50" s="170"/>
      <c r="K50" s="171"/>
      <c r="L50" s="172"/>
      <c r="M50" s="172"/>
      <c r="N50" s="12"/>
      <c r="O50" s="12"/>
      <c r="P50" s="12"/>
      <c r="Q50" s="12"/>
      <c r="R50" s="12"/>
      <c r="S50" s="13"/>
    </row>
    <row r="51" spans="1:19" ht="26.15" customHeight="1" outlineLevel="1" x14ac:dyDescent="0.35">
      <c r="A51" s="7"/>
      <c r="B51" s="207"/>
      <c r="C51" s="129">
        <f t="shared" si="5"/>
        <v>46066</v>
      </c>
      <c r="D51" s="130" t="str">
        <f t="shared" si="2"/>
        <v>Fr</v>
      </c>
      <c r="E51" s="11" t="str">
        <f t="shared" si="0"/>
        <v/>
      </c>
      <c r="F51" s="143" t="str">
        <f>IFERROR(VLOOKUP(C51,Einstellungen!$B$5:$C$95,2,FALSE),"")</f>
        <v/>
      </c>
      <c r="G51" s="177"/>
      <c r="H51" s="178"/>
      <c r="I51" s="177"/>
      <c r="J51" s="178"/>
      <c r="K51" s="177"/>
      <c r="L51" s="172"/>
      <c r="M51" s="172"/>
      <c r="N51" s="12"/>
      <c r="O51" s="12"/>
      <c r="P51" s="12"/>
      <c r="Q51" s="12"/>
      <c r="R51" s="12"/>
      <c r="S51" s="13"/>
    </row>
    <row r="52" spans="1:19" ht="26.15" customHeight="1" outlineLevel="1" x14ac:dyDescent="0.35">
      <c r="A52" s="7"/>
      <c r="B52" s="207"/>
      <c r="C52" s="129">
        <f t="shared" si="5"/>
        <v>46067</v>
      </c>
      <c r="D52" s="130" t="str">
        <f t="shared" si="2"/>
        <v>Sa</v>
      </c>
      <c r="E52" s="11" t="str">
        <f t="shared" si="0"/>
        <v/>
      </c>
      <c r="F52" s="143" t="str">
        <f>IFERROR(VLOOKUP(C52,Einstellungen!$B$5:$C$95,2,FALSE),"")</f>
        <v>Valentinstag</v>
      </c>
      <c r="G52" s="171"/>
      <c r="H52" s="170"/>
      <c r="I52" s="171"/>
      <c r="J52" s="170"/>
      <c r="K52" s="171"/>
      <c r="L52" s="172"/>
      <c r="M52" s="172"/>
      <c r="N52" s="12"/>
      <c r="O52" s="12"/>
      <c r="P52" s="12"/>
      <c r="Q52" s="12"/>
      <c r="R52" s="12"/>
      <c r="S52" s="13"/>
    </row>
    <row r="53" spans="1:19" ht="26.15" customHeight="1" outlineLevel="1" x14ac:dyDescent="0.35">
      <c r="A53" s="7"/>
      <c r="B53" s="207"/>
      <c r="C53" s="131">
        <f t="shared" si="5"/>
        <v>46068</v>
      </c>
      <c r="D53" s="132" t="str">
        <f t="shared" si="2"/>
        <v>So</v>
      </c>
      <c r="E53" s="14" t="str">
        <f t="shared" si="0"/>
        <v/>
      </c>
      <c r="F53" s="144" t="str">
        <f>IFERROR(VLOOKUP(C53,Einstellungen!$B$5:$C$95,2,FALSE),"")</f>
        <v/>
      </c>
      <c r="G53" s="171"/>
      <c r="H53" s="170"/>
      <c r="I53" s="171"/>
      <c r="J53" s="170"/>
      <c r="K53" s="171"/>
      <c r="L53" s="172"/>
      <c r="M53" s="172"/>
      <c r="N53" s="12"/>
      <c r="O53" s="12"/>
      <c r="P53" s="12"/>
      <c r="Q53" s="12"/>
      <c r="R53" s="12"/>
      <c r="S53" s="13"/>
    </row>
    <row r="54" spans="1:19" ht="26.15" customHeight="1" outlineLevel="1" x14ac:dyDescent="0.35">
      <c r="A54" s="7"/>
      <c r="B54" s="207"/>
      <c r="C54" s="129">
        <f t="shared" si="5"/>
        <v>46069</v>
      </c>
      <c r="D54" s="130" t="str">
        <f t="shared" si="2"/>
        <v>Mo</v>
      </c>
      <c r="E54" s="11">
        <f t="shared" si="0"/>
        <v>8</v>
      </c>
      <c r="F54" s="143" t="str">
        <f>IFERROR(VLOOKUP(C54,Einstellungen!$B$5:$C$95,2,FALSE),"")</f>
        <v/>
      </c>
      <c r="G54" s="171"/>
      <c r="H54" s="170"/>
      <c r="I54" s="171"/>
      <c r="J54" s="170"/>
      <c r="K54" s="171"/>
      <c r="L54" s="172"/>
      <c r="M54" s="172"/>
      <c r="N54" s="12"/>
      <c r="O54" s="12"/>
      <c r="P54" s="12"/>
      <c r="Q54" s="12"/>
      <c r="R54" s="12"/>
      <c r="S54" s="13"/>
    </row>
    <row r="55" spans="1:19" ht="26.15" customHeight="1" outlineLevel="1" x14ac:dyDescent="0.35">
      <c r="A55" s="7"/>
      <c r="B55" s="207"/>
      <c r="C55" s="129">
        <f t="shared" si="5"/>
        <v>46070</v>
      </c>
      <c r="D55" s="130" t="str">
        <f t="shared" si="2"/>
        <v>Di</v>
      </c>
      <c r="E55" s="11" t="str">
        <f t="shared" si="0"/>
        <v/>
      </c>
      <c r="F55" s="145" t="str">
        <f>IFERROR(VLOOKUP(C55,Einstellungen!$B$5:$C$95,2,FALSE),"")</f>
        <v/>
      </c>
      <c r="G55" s="171"/>
      <c r="H55" s="170"/>
      <c r="I55" s="171"/>
      <c r="J55" s="170"/>
      <c r="K55" s="171"/>
      <c r="L55" s="172"/>
      <c r="M55" s="172"/>
      <c r="N55" s="12"/>
      <c r="O55" s="12"/>
      <c r="P55" s="12"/>
      <c r="Q55" s="12"/>
      <c r="R55" s="12"/>
      <c r="S55" s="13"/>
    </row>
    <row r="56" spans="1:19" ht="26.15" customHeight="1" outlineLevel="1" x14ac:dyDescent="0.35">
      <c r="A56" s="7"/>
      <c r="B56" s="207"/>
      <c r="C56" s="129">
        <f t="shared" si="5"/>
        <v>46071</v>
      </c>
      <c r="D56" s="130" t="str">
        <f t="shared" si="2"/>
        <v>Mi</v>
      </c>
      <c r="E56" s="11" t="str">
        <f t="shared" si="0"/>
        <v/>
      </c>
      <c r="F56" s="143" t="str">
        <f>IFERROR(VLOOKUP(C56,Einstellungen!$B$5:$C$95,2,FALSE),"")</f>
        <v/>
      </c>
      <c r="G56" s="171"/>
      <c r="H56" s="170"/>
      <c r="I56" s="171"/>
      <c r="J56" s="170"/>
      <c r="K56" s="171"/>
      <c r="L56" s="172"/>
      <c r="M56" s="172"/>
      <c r="N56" s="12"/>
      <c r="O56" s="12"/>
      <c r="P56" s="12"/>
      <c r="Q56" s="12"/>
      <c r="R56" s="12"/>
      <c r="S56" s="13"/>
    </row>
    <row r="57" spans="1:19" ht="26.15" customHeight="1" outlineLevel="1" x14ac:dyDescent="0.35">
      <c r="A57" s="7"/>
      <c r="B57" s="207"/>
      <c r="C57" s="129">
        <f t="shared" si="5"/>
        <v>46072</v>
      </c>
      <c r="D57" s="130" t="str">
        <f t="shared" si="2"/>
        <v>Do</v>
      </c>
      <c r="E57" s="11" t="str">
        <f t="shared" si="0"/>
        <v/>
      </c>
      <c r="F57" s="143" t="str">
        <f>IFERROR(VLOOKUP(C57,Einstellungen!$B$5:$C$95,2,FALSE),"")</f>
        <v/>
      </c>
      <c r="G57" s="171"/>
      <c r="H57" s="170"/>
      <c r="I57" s="171"/>
      <c r="J57" s="170"/>
      <c r="K57" s="171"/>
      <c r="L57" s="172"/>
      <c r="M57" s="172"/>
      <c r="N57" s="12"/>
      <c r="O57" s="12"/>
      <c r="P57" s="12"/>
      <c r="Q57" s="12"/>
      <c r="R57" s="12"/>
      <c r="S57" s="13"/>
    </row>
    <row r="58" spans="1:19" ht="26.15" customHeight="1" outlineLevel="1" x14ac:dyDescent="0.35">
      <c r="A58" s="7"/>
      <c r="B58" s="207"/>
      <c r="C58" s="129">
        <f t="shared" si="5"/>
        <v>46073</v>
      </c>
      <c r="D58" s="130" t="str">
        <f t="shared" si="2"/>
        <v>Fr</v>
      </c>
      <c r="E58" s="11" t="str">
        <f t="shared" si="0"/>
        <v/>
      </c>
      <c r="F58" s="143" t="str">
        <f>IFERROR(VLOOKUP(C58,Einstellungen!$B$5:$C$95,2,FALSE),"")</f>
        <v/>
      </c>
      <c r="G58" s="171"/>
      <c r="H58" s="170"/>
      <c r="I58" s="171"/>
      <c r="J58" s="170"/>
      <c r="K58" s="171"/>
      <c r="L58" s="172"/>
      <c r="M58" s="172"/>
      <c r="N58" s="12"/>
      <c r="O58" s="12"/>
      <c r="P58" s="12"/>
      <c r="Q58" s="12"/>
      <c r="R58" s="12"/>
      <c r="S58" s="13"/>
    </row>
    <row r="59" spans="1:19" ht="26.15" customHeight="1" outlineLevel="1" x14ac:dyDescent="0.35">
      <c r="A59" s="7"/>
      <c r="B59" s="207"/>
      <c r="C59" s="129">
        <f t="shared" si="5"/>
        <v>46074</v>
      </c>
      <c r="D59" s="130" t="str">
        <f t="shared" si="2"/>
        <v>Sa</v>
      </c>
      <c r="E59" s="11" t="str">
        <f t="shared" si="0"/>
        <v/>
      </c>
      <c r="F59" s="143" t="str">
        <f>IFERROR(VLOOKUP(C59,Einstellungen!$B$5:$C$95,2,FALSE),"")</f>
        <v>Weltgästeführertag</v>
      </c>
      <c r="G59" s="171"/>
      <c r="H59" s="170"/>
      <c r="I59" s="171"/>
      <c r="J59" s="170"/>
      <c r="K59" s="171"/>
      <c r="L59" s="172"/>
      <c r="M59" s="172"/>
      <c r="N59" s="12"/>
      <c r="O59" s="12"/>
      <c r="P59" s="12"/>
      <c r="Q59" s="12"/>
      <c r="R59" s="12"/>
      <c r="S59" s="13"/>
    </row>
    <row r="60" spans="1:19" ht="26.15" customHeight="1" outlineLevel="1" x14ac:dyDescent="0.35">
      <c r="A60" s="7"/>
      <c r="B60" s="207"/>
      <c r="C60" s="133">
        <f t="shared" si="5"/>
        <v>46075</v>
      </c>
      <c r="D60" s="134" t="str">
        <f t="shared" si="2"/>
        <v>So</v>
      </c>
      <c r="E60" s="14" t="str">
        <f t="shared" si="0"/>
        <v/>
      </c>
      <c r="F60" s="144" t="str">
        <f>IFERROR(VLOOKUP(C60,Einstellungen!$B$5:$C$95,2,FALSE),"")</f>
        <v/>
      </c>
      <c r="G60" s="171"/>
      <c r="H60" s="170"/>
      <c r="I60" s="171"/>
      <c r="J60" s="170"/>
      <c r="K60" s="171"/>
      <c r="L60" s="172"/>
      <c r="M60" s="172"/>
      <c r="N60" s="12"/>
      <c r="O60" s="12"/>
      <c r="P60" s="12"/>
      <c r="Q60" s="12"/>
      <c r="R60" s="12"/>
      <c r="S60" s="13"/>
    </row>
    <row r="61" spans="1:19" ht="26.15" customHeight="1" outlineLevel="1" x14ac:dyDescent="0.35">
      <c r="A61" s="7"/>
      <c r="B61" s="207"/>
      <c r="C61" s="135">
        <f t="shared" si="5"/>
        <v>46076</v>
      </c>
      <c r="D61" s="136" t="str">
        <f t="shared" si="2"/>
        <v>Mo</v>
      </c>
      <c r="E61" s="11">
        <f t="shared" si="0"/>
        <v>9</v>
      </c>
      <c r="F61" s="143" t="str">
        <f>IFERROR(VLOOKUP(C61,Einstellungen!$B$5:$C$95,2,FALSE),"")</f>
        <v/>
      </c>
      <c r="G61" s="171"/>
      <c r="H61" s="170"/>
      <c r="I61" s="171"/>
      <c r="J61" s="170"/>
      <c r="K61" s="171"/>
      <c r="L61" s="172"/>
      <c r="M61" s="172"/>
      <c r="N61" s="12"/>
      <c r="O61" s="12"/>
      <c r="P61" s="12"/>
      <c r="Q61" s="12"/>
      <c r="R61" s="12"/>
      <c r="S61" s="13"/>
    </row>
    <row r="62" spans="1:19" ht="26.15" customHeight="1" outlineLevel="1" x14ac:dyDescent="0.35">
      <c r="A62" s="7"/>
      <c r="B62" s="207"/>
      <c r="C62" s="135">
        <f t="shared" si="5"/>
        <v>46077</v>
      </c>
      <c r="D62" s="136" t="str">
        <f t="shared" si="2"/>
        <v>Di</v>
      </c>
      <c r="E62" s="11" t="str">
        <f t="shared" si="0"/>
        <v/>
      </c>
      <c r="F62" s="143" t="str">
        <f>IFERROR(VLOOKUP(C62,Einstellungen!$B$5:$C$95,2,FALSE),"")</f>
        <v>Welttag des Barkeepers</v>
      </c>
      <c r="G62" s="171"/>
      <c r="H62" s="170"/>
      <c r="I62" s="171"/>
      <c r="J62" s="170"/>
      <c r="K62" s="171"/>
      <c r="L62" s="172"/>
      <c r="M62" s="172"/>
      <c r="N62" s="12"/>
      <c r="O62" s="12"/>
      <c r="P62" s="12"/>
      <c r="Q62" s="12"/>
      <c r="R62" s="12"/>
      <c r="S62" s="13"/>
    </row>
    <row r="63" spans="1:19" ht="26.15" customHeight="1" outlineLevel="1" x14ac:dyDescent="0.35">
      <c r="A63" s="7"/>
      <c r="B63" s="207"/>
      <c r="C63" s="135">
        <f t="shared" si="5"/>
        <v>46078</v>
      </c>
      <c r="D63" s="136" t="str">
        <f t="shared" si="2"/>
        <v>Mi</v>
      </c>
      <c r="E63" s="11" t="str">
        <f t="shared" si="0"/>
        <v/>
      </c>
      <c r="F63" s="143" t="str">
        <f>IFERROR(VLOOKUP(C63,Einstellungen!$B$5:$C$95,2,FALSE),"")</f>
        <v/>
      </c>
      <c r="G63" s="171"/>
      <c r="H63" s="170"/>
      <c r="I63" s="171"/>
      <c r="J63" s="170"/>
      <c r="K63" s="171"/>
      <c r="L63" s="172"/>
      <c r="M63" s="172"/>
      <c r="N63" s="12"/>
      <c r="O63" s="12"/>
      <c r="P63" s="12"/>
      <c r="Q63" s="12"/>
      <c r="R63" s="12"/>
      <c r="S63" s="13"/>
    </row>
    <row r="64" spans="1:19" ht="26.15" customHeight="1" outlineLevel="1" x14ac:dyDescent="0.35">
      <c r="A64" s="7"/>
      <c r="B64" s="207"/>
      <c r="C64" s="135">
        <f t="shared" si="5"/>
        <v>46079</v>
      </c>
      <c r="D64" s="136" t="str">
        <f t="shared" si="2"/>
        <v>Do</v>
      </c>
      <c r="E64" s="11" t="str">
        <f t="shared" si="0"/>
        <v/>
      </c>
      <c r="F64" s="143" t="str">
        <f>IFERROR(VLOOKUP(C64,Einstellungen!$B$5:$C$95,2,FALSE),"")</f>
        <v/>
      </c>
      <c r="G64" s="171"/>
      <c r="H64" s="170"/>
      <c r="I64" s="171"/>
      <c r="J64" s="170"/>
      <c r="K64" s="171"/>
      <c r="L64" s="172"/>
      <c r="M64" s="172"/>
      <c r="N64" s="12"/>
      <c r="O64" s="12"/>
      <c r="P64" s="12"/>
      <c r="Q64" s="12"/>
      <c r="R64" s="12"/>
      <c r="S64" s="13"/>
    </row>
    <row r="65" spans="1:19" ht="26.15" customHeight="1" outlineLevel="1" x14ac:dyDescent="0.35">
      <c r="A65" s="7"/>
      <c r="B65" s="207"/>
      <c r="C65" s="135">
        <f t="shared" si="5"/>
        <v>46080</v>
      </c>
      <c r="D65" s="136" t="str">
        <f t="shared" si="2"/>
        <v>Fr</v>
      </c>
      <c r="E65" s="11" t="str">
        <f t="shared" si="0"/>
        <v/>
      </c>
      <c r="F65" s="143" t="str">
        <f>IFERROR(VLOOKUP(C65,Einstellungen!$B$5:$C$95,2,FALSE),"")</f>
        <v/>
      </c>
      <c r="G65" s="171"/>
      <c r="H65" s="170"/>
      <c r="I65" s="171"/>
      <c r="J65" s="170"/>
      <c r="K65" s="171"/>
      <c r="L65" s="172"/>
      <c r="M65" s="172"/>
      <c r="N65" s="12"/>
      <c r="O65" s="12"/>
      <c r="P65" s="12"/>
      <c r="Q65" s="12"/>
      <c r="R65" s="12"/>
      <c r="S65" s="13"/>
    </row>
    <row r="66" spans="1:19" ht="26.15" customHeight="1" outlineLevel="1" x14ac:dyDescent="0.35">
      <c r="A66" s="7"/>
      <c r="B66" s="207"/>
      <c r="C66" s="135">
        <f t="shared" si="5"/>
        <v>46081</v>
      </c>
      <c r="D66" s="136" t="str">
        <f t="shared" si="2"/>
        <v>Sa</v>
      </c>
      <c r="E66" s="11" t="str">
        <f t="shared" si="0"/>
        <v/>
      </c>
      <c r="F66" s="143" t="str">
        <f>IFERROR(VLOOKUP(C66,Einstellungen!$B$5:$C$95,2,FALSE),"")</f>
        <v/>
      </c>
      <c r="G66" s="171"/>
      <c r="H66" s="170"/>
      <c r="I66" s="171"/>
      <c r="J66" s="170"/>
      <c r="K66" s="171"/>
      <c r="L66" s="172"/>
      <c r="M66" s="172"/>
      <c r="N66" s="12"/>
      <c r="O66" s="12"/>
      <c r="P66" s="12"/>
      <c r="Q66" s="12"/>
      <c r="R66" s="12"/>
      <c r="S66" s="13"/>
    </row>
    <row r="67" spans="1:19" ht="26.15" customHeight="1" outlineLevel="1" thickBot="1" x14ac:dyDescent="0.4">
      <c r="A67" s="7"/>
      <c r="B67" s="207"/>
      <c r="C67" s="127" t="str">
        <f>IF(C66=EOMONTH(C66,0),"",C66+1)</f>
        <v/>
      </c>
      <c r="D67" s="128" t="str">
        <f>IF(C67&lt;&gt;"",TEXT(C67,"TTT"),"")</f>
        <v/>
      </c>
      <c r="E67" s="11" t="str">
        <f t="shared" si="0"/>
        <v/>
      </c>
      <c r="F67" s="147" t="str">
        <f>IF(C67&lt;&gt;"",IFERROR(VLOOKUP(C67,Einstellungen!$B$5:$C$95,2,FALSE),""),"")</f>
        <v/>
      </c>
      <c r="G67" s="174"/>
      <c r="H67" s="175"/>
      <c r="I67" s="174"/>
      <c r="J67" s="175"/>
      <c r="K67" s="174"/>
      <c r="L67" s="176"/>
      <c r="M67" s="176"/>
      <c r="N67" s="16"/>
      <c r="O67" s="16"/>
      <c r="P67" s="16"/>
      <c r="Q67" s="16"/>
      <c r="R67" s="16"/>
      <c r="S67" s="17"/>
    </row>
    <row r="68" spans="1:19" ht="26.15" customHeight="1" x14ac:dyDescent="0.35">
      <c r="A68" s="7"/>
      <c r="B68" s="210" t="s">
        <v>7</v>
      </c>
      <c r="C68" s="211"/>
      <c r="D68" s="211"/>
      <c r="E68" s="211"/>
      <c r="F68" s="25"/>
      <c r="G68" s="25"/>
      <c r="H68" s="163"/>
      <c r="I68" s="25"/>
      <c r="J68" s="163"/>
      <c r="K68" s="25"/>
      <c r="L68" s="26"/>
      <c r="M68" s="26"/>
      <c r="N68" s="19">
        <f>SUM(N39:N67)</f>
        <v>0</v>
      </c>
      <c r="O68" s="19">
        <f t="shared" ref="O68:P68" si="6">SUM(O39:O67)</f>
        <v>0</v>
      </c>
      <c r="P68" s="19">
        <f t="shared" si="6"/>
        <v>0</v>
      </c>
      <c r="Q68" s="19">
        <f t="shared" ref="Q68:S68" si="7">SUM(Q39:Q67)</f>
        <v>0</v>
      </c>
      <c r="R68" s="19">
        <f t="shared" si="7"/>
        <v>0</v>
      </c>
      <c r="S68" s="20">
        <f t="shared" si="7"/>
        <v>0</v>
      </c>
    </row>
    <row r="69" spans="1:19" ht="26.15" customHeight="1" thickBot="1" x14ac:dyDescent="0.4">
      <c r="A69" s="7"/>
      <c r="B69" s="212"/>
      <c r="C69" s="213"/>
      <c r="D69" s="213"/>
      <c r="E69" s="213"/>
      <c r="F69" s="27"/>
      <c r="G69" s="27"/>
      <c r="H69" s="164"/>
      <c r="I69" s="27"/>
      <c r="J69" s="164"/>
      <c r="K69" s="27"/>
      <c r="L69" s="28"/>
      <c r="M69" s="28"/>
      <c r="N69" s="29"/>
      <c r="O69" s="29"/>
      <c r="P69" s="29"/>
      <c r="Q69" s="29"/>
      <c r="R69" s="29"/>
      <c r="S69" s="30"/>
    </row>
    <row r="70" spans="1:19" ht="26.15" customHeight="1" outlineLevel="1" thickTop="1" x14ac:dyDescent="0.35">
      <c r="A70" s="7"/>
      <c r="B70" s="206" t="str">
        <f>TEXT(C70,"MMMM")</f>
        <v>März</v>
      </c>
      <c r="C70" s="133">
        <f>IF(C67&lt;&gt;"",C67+1,C66+1)</f>
        <v>46082</v>
      </c>
      <c r="D70" s="134" t="str">
        <f t="shared" si="2"/>
        <v>So</v>
      </c>
      <c r="E70" s="14" t="str">
        <f t="shared" si="0"/>
        <v/>
      </c>
      <c r="F70" s="144" t="str">
        <f>IFERROR(VLOOKUP(C70,Einstellungen!$B$5:$C$95,2,FALSE),"")</f>
        <v/>
      </c>
      <c r="G70" s="171"/>
      <c r="H70" s="170"/>
      <c r="I70" s="171"/>
      <c r="J70" s="170"/>
      <c r="K70" s="171"/>
      <c r="L70" s="172"/>
      <c r="M70" s="172"/>
      <c r="N70" s="12"/>
      <c r="O70" s="12"/>
      <c r="P70" s="12"/>
      <c r="Q70" s="12"/>
      <c r="R70" s="12"/>
      <c r="S70" s="13"/>
    </row>
    <row r="71" spans="1:19" ht="26.15" customHeight="1" outlineLevel="1" x14ac:dyDescent="0.35">
      <c r="A71" s="7"/>
      <c r="B71" s="207"/>
      <c r="C71" s="135">
        <f t="shared" si="5"/>
        <v>46083</v>
      </c>
      <c r="D71" s="136" t="str">
        <f t="shared" si="2"/>
        <v>Mo</v>
      </c>
      <c r="E71" s="11">
        <f t="shared" si="0"/>
        <v>10</v>
      </c>
      <c r="F71" s="143" t="str">
        <f>IFERROR(VLOOKUP(C71,Einstellungen!$B$5:$C$95,2,FALSE),"")</f>
        <v/>
      </c>
      <c r="G71" s="171"/>
      <c r="H71" s="170"/>
      <c r="I71" s="171"/>
      <c r="J71" s="170"/>
      <c r="K71" s="171"/>
      <c r="L71" s="172"/>
      <c r="M71" s="172"/>
      <c r="N71" s="12"/>
      <c r="O71" s="12"/>
      <c r="P71" s="12"/>
      <c r="Q71" s="12"/>
      <c r="R71" s="12"/>
      <c r="S71" s="13"/>
    </row>
    <row r="72" spans="1:19" ht="26.15" customHeight="1" outlineLevel="1" x14ac:dyDescent="0.35">
      <c r="A72" s="7"/>
      <c r="B72" s="207"/>
      <c r="C72" s="127">
        <f t="shared" si="5"/>
        <v>46084</v>
      </c>
      <c r="D72" s="128" t="str">
        <f t="shared" si="2"/>
        <v>Di</v>
      </c>
      <c r="E72" s="11" t="str">
        <f t="shared" si="0"/>
        <v/>
      </c>
      <c r="F72" s="143" t="str">
        <f>IFERROR(VLOOKUP(C72,Einstellungen!$B$5:$C$95,2,FALSE),"")</f>
        <v/>
      </c>
      <c r="G72" s="171"/>
      <c r="H72" s="170"/>
      <c r="I72" s="171"/>
      <c r="J72" s="170"/>
      <c r="K72" s="171"/>
      <c r="L72" s="172"/>
      <c r="M72" s="172"/>
      <c r="N72" s="12"/>
      <c r="O72" s="12"/>
      <c r="P72" s="12"/>
      <c r="Q72" s="12"/>
      <c r="R72" s="12"/>
      <c r="S72" s="13"/>
    </row>
    <row r="73" spans="1:19" ht="26.15" customHeight="1" outlineLevel="1" x14ac:dyDescent="0.35">
      <c r="A73" s="7"/>
      <c r="B73" s="207"/>
      <c r="C73" s="127">
        <f t="shared" si="5"/>
        <v>46085</v>
      </c>
      <c r="D73" s="128" t="str">
        <f t="shared" si="2"/>
        <v>Mi</v>
      </c>
      <c r="E73" s="11" t="str">
        <f t="shared" si="0"/>
        <v/>
      </c>
      <c r="F73" s="143" t="str">
        <f>IFERROR(VLOOKUP(C73,Einstellungen!$B$5:$C$95,2,FALSE),"")</f>
        <v/>
      </c>
      <c r="G73" s="171"/>
      <c r="H73" s="170"/>
      <c r="I73" s="171"/>
      <c r="J73" s="170"/>
      <c r="K73" s="171"/>
      <c r="L73" s="172"/>
      <c r="M73" s="172"/>
      <c r="N73" s="12"/>
      <c r="O73" s="12"/>
      <c r="P73" s="12"/>
      <c r="Q73" s="12"/>
      <c r="R73" s="12"/>
      <c r="S73" s="13"/>
    </row>
    <row r="74" spans="1:19" ht="26.15" customHeight="1" outlineLevel="1" x14ac:dyDescent="0.35">
      <c r="A74" s="7"/>
      <c r="B74" s="207"/>
      <c r="C74" s="127">
        <f t="shared" si="5"/>
        <v>46086</v>
      </c>
      <c r="D74" s="128" t="str">
        <f t="shared" si="2"/>
        <v>Do</v>
      </c>
      <c r="E74" s="11" t="str">
        <f t="shared" si="0"/>
        <v/>
      </c>
      <c r="F74" s="143" t="str">
        <f>IFERROR(VLOOKUP(C74,Einstellungen!$B$5:$C$95,2,FALSE),"")</f>
        <v/>
      </c>
      <c r="G74" s="171"/>
      <c r="H74" s="170"/>
      <c r="I74" s="171"/>
      <c r="J74" s="170"/>
      <c r="K74" s="171"/>
      <c r="L74" s="172"/>
      <c r="M74" s="172"/>
      <c r="N74" s="12"/>
      <c r="O74" s="12"/>
      <c r="P74" s="12"/>
      <c r="Q74" s="12"/>
      <c r="R74" s="12"/>
      <c r="S74" s="13"/>
    </row>
    <row r="75" spans="1:19" ht="26.15" customHeight="1" outlineLevel="1" x14ac:dyDescent="0.35">
      <c r="A75" s="7"/>
      <c r="B75" s="207"/>
      <c r="C75" s="127">
        <f t="shared" si="5"/>
        <v>46087</v>
      </c>
      <c r="D75" s="128" t="str">
        <f t="shared" si="2"/>
        <v>Fr</v>
      </c>
      <c r="E75" s="11" t="str">
        <f t="shared" ref="E75:E147" si="8">IF(TEXT(C75,"TTT")="Mo",WEEKNUM(C75,21),"")</f>
        <v/>
      </c>
      <c r="F75" s="143" t="str">
        <f>IFERROR(VLOOKUP(C75,Einstellungen!$B$5:$C$95,2,FALSE),"")</f>
        <v/>
      </c>
      <c r="G75" s="171"/>
      <c r="H75" s="170"/>
      <c r="I75" s="171"/>
      <c r="J75" s="170"/>
      <c r="K75" s="171"/>
      <c r="L75" s="172"/>
      <c r="M75" s="172"/>
      <c r="N75" s="12"/>
      <c r="O75" s="12"/>
      <c r="P75" s="12"/>
      <c r="Q75" s="12"/>
      <c r="R75" s="12"/>
      <c r="S75" s="13"/>
    </row>
    <row r="76" spans="1:19" ht="26.15" customHeight="1" outlineLevel="1" x14ac:dyDescent="0.35">
      <c r="A76" s="7"/>
      <c r="B76" s="207"/>
      <c r="C76" s="127">
        <f t="shared" si="5"/>
        <v>46088</v>
      </c>
      <c r="D76" s="128" t="str">
        <f t="shared" ref="D76:D148" si="9">TEXT(C76,"TTT")</f>
        <v>Sa</v>
      </c>
      <c r="E76" s="11" t="str">
        <f t="shared" si="8"/>
        <v/>
      </c>
      <c r="F76" s="143" t="str">
        <f>IFERROR(VLOOKUP(C76,Einstellungen!$B$5:$C$95,2,FALSE),"")</f>
        <v>Tag der gesunden Ernährung</v>
      </c>
      <c r="G76" s="171"/>
      <c r="H76" s="170"/>
      <c r="I76" s="171"/>
      <c r="J76" s="170"/>
      <c r="K76" s="171"/>
      <c r="L76" s="172"/>
      <c r="M76" s="172"/>
      <c r="N76" s="12"/>
      <c r="O76" s="12"/>
      <c r="P76" s="12"/>
      <c r="Q76" s="12"/>
      <c r="R76" s="12"/>
      <c r="S76" s="13"/>
    </row>
    <row r="77" spans="1:19" ht="26.15" customHeight="1" outlineLevel="1" x14ac:dyDescent="0.35">
      <c r="A77" s="7"/>
      <c r="B77" s="207"/>
      <c r="C77" s="139">
        <f t="shared" ref="C77:C149" si="10">C76+1</f>
        <v>46089</v>
      </c>
      <c r="D77" s="140" t="str">
        <f t="shared" si="9"/>
        <v>So</v>
      </c>
      <c r="E77" s="14" t="str">
        <f t="shared" si="8"/>
        <v/>
      </c>
      <c r="F77" s="153" t="str">
        <f>IFERROR(VLOOKUP(C77,Einstellungen!$B$5:$C$95,2,FALSE),"")</f>
        <v>Internationaler Frauentag</v>
      </c>
      <c r="G77" s="171"/>
      <c r="H77" s="170"/>
      <c r="I77" s="171"/>
      <c r="J77" s="170"/>
      <c r="K77" s="171"/>
      <c r="L77" s="172"/>
      <c r="M77" s="172"/>
      <c r="N77" s="12"/>
      <c r="O77" s="12"/>
      <c r="P77" s="12"/>
      <c r="Q77" s="12"/>
      <c r="R77" s="12"/>
      <c r="S77" s="13"/>
    </row>
    <row r="78" spans="1:19" ht="26.15" customHeight="1" outlineLevel="1" x14ac:dyDescent="0.35">
      <c r="A78" s="7"/>
      <c r="B78" s="207"/>
      <c r="C78" s="127">
        <f t="shared" si="10"/>
        <v>46090</v>
      </c>
      <c r="D78" s="128" t="str">
        <f t="shared" si="9"/>
        <v>Mo</v>
      </c>
      <c r="E78" s="11">
        <f t="shared" si="8"/>
        <v>11</v>
      </c>
      <c r="F78" s="143" t="str">
        <f>IFERROR(VLOOKUP(C78,Einstellungen!$B$5:$C$95,2,FALSE),"")</f>
        <v/>
      </c>
      <c r="G78" s="171"/>
      <c r="H78" s="170"/>
      <c r="I78" s="171"/>
      <c r="J78" s="170"/>
      <c r="K78" s="171"/>
      <c r="L78" s="172"/>
      <c r="M78" s="172"/>
      <c r="N78" s="12"/>
      <c r="O78" s="12"/>
      <c r="P78" s="12"/>
      <c r="Q78" s="12"/>
      <c r="R78" s="12"/>
      <c r="S78" s="13"/>
    </row>
    <row r="79" spans="1:19" ht="26.15" customHeight="1" outlineLevel="1" x14ac:dyDescent="0.35">
      <c r="A79" s="7"/>
      <c r="B79" s="207"/>
      <c r="C79" s="127">
        <f t="shared" si="10"/>
        <v>46091</v>
      </c>
      <c r="D79" s="128" t="str">
        <f t="shared" si="9"/>
        <v>Di</v>
      </c>
      <c r="E79" s="11" t="str">
        <f t="shared" si="8"/>
        <v/>
      </c>
      <c r="F79" s="143" t="str">
        <f>IFERROR(VLOOKUP(C79,Einstellungen!$B$5:$C$95,2,FALSE),"")</f>
        <v/>
      </c>
      <c r="G79" s="171"/>
      <c r="H79" s="170"/>
      <c r="I79" s="171"/>
      <c r="J79" s="170"/>
      <c r="K79" s="171"/>
      <c r="L79" s="172"/>
      <c r="M79" s="172"/>
      <c r="N79" s="12"/>
      <c r="O79" s="12"/>
      <c r="P79" s="12"/>
      <c r="Q79" s="12"/>
      <c r="R79" s="12"/>
      <c r="S79" s="13"/>
    </row>
    <row r="80" spans="1:19" ht="26.15" customHeight="1" outlineLevel="1" x14ac:dyDescent="0.35">
      <c r="A80" s="7"/>
      <c r="B80" s="207"/>
      <c r="C80" s="127">
        <f t="shared" si="10"/>
        <v>46092</v>
      </c>
      <c r="D80" s="128" t="str">
        <f t="shared" si="9"/>
        <v>Mi</v>
      </c>
      <c r="E80" s="11" t="str">
        <f t="shared" si="8"/>
        <v/>
      </c>
      <c r="F80" s="143" t="str">
        <f>IFERROR(VLOOKUP(C80,Einstellungen!$B$5:$C$95,2,FALSE),"")</f>
        <v/>
      </c>
      <c r="G80" s="171"/>
      <c r="H80" s="170"/>
      <c r="I80" s="171"/>
      <c r="J80" s="170"/>
      <c r="K80" s="171"/>
      <c r="L80" s="172"/>
      <c r="M80" s="172"/>
      <c r="N80" s="12"/>
      <c r="O80" s="12"/>
      <c r="P80" s="12"/>
      <c r="Q80" s="12"/>
      <c r="R80" s="12"/>
      <c r="S80" s="13"/>
    </row>
    <row r="81" spans="1:19" ht="26.15" customHeight="1" outlineLevel="1" x14ac:dyDescent="0.35">
      <c r="A81" s="7"/>
      <c r="B81" s="207"/>
      <c r="C81" s="127">
        <f t="shared" si="10"/>
        <v>46093</v>
      </c>
      <c r="D81" s="128" t="str">
        <f t="shared" si="9"/>
        <v>Do</v>
      </c>
      <c r="E81" s="11" t="str">
        <f t="shared" si="8"/>
        <v/>
      </c>
      <c r="F81" s="143" t="str">
        <f>IFERROR(VLOOKUP(C81,Einstellungen!$B$5:$C$95,2,FALSE),"")</f>
        <v/>
      </c>
      <c r="G81" s="171"/>
      <c r="H81" s="170"/>
      <c r="I81" s="171"/>
      <c r="J81" s="170"/>
      <c r="K81" s="171"/>
      <c r="L81" s="172"/>
      <c r="M81" s="172"/>
      <c r="N81" s="12"/>
      <c r="O81" s="12"/>
      <c r="P81" s="12"/>
      <c r="Q81" s="12"/>
      <c r="R81" s="12"/>
      <c r="S81" s="13"/>
    </row>
    <row r="82" spans="1:19" ht="26.15" customHeight="1" outlineLevel="1" x14ac:dyDescent="0.35">
      <c r="A82" s="7"/>
      <c r="B82" s="207"/>
      <c r="C82" s="127">
        <f t="shared" si="10"/>
        <v>46094</v>
      </c>
      <c r="D82" s="128" t="str">
        <f t="shared" si="9"/>
        <v>Fr</v>
      </c>
      <c r="E82" s="11" t="str">
        <f t="shared" si="8"/>
        <v/>
      </c>
      <c r="F82" s="143" t="str">
        <f>IFERROR(VLOOKUP(C82,Einstellungen!$B$5:$C$95,2,FALSE),"")</f>
        <v/>
      </c>
      <c r="G82" s="171"/>
      <c r="H82" s="170"/>
      <c r="I82" s="171"/>
      <c r="J82" s="170"/>
      <c r="K82" s="171"/>
      <c r="L82" s="172"/>
      <c r="M82" s="172"/>
      <c r="N82" s="12"/>
      <c r="O82" s="12"/>
      <c r="P82" s="12"/>
      <c r="Q82" s="12"/>
      <c r="R82" s="12"/>
      <c r="S82" s="13"/>
    </row>
    <row r="83" spans="1:19" ht="26.15" customHeight="1" outlineLevel="1" x14ac:dyDescent="0.35">
      <c r="A83" s="7"/>
      <c r="B83" s="207"/>
      <c r="C83" s="127">
        <f t="shared" si="10"/>
        <v>46095</v>
      </c>
      <c r="D83" s="128" t="str">
        <f t="shared" si="9"/>
        <v>Sa</v>
      </c>
      <c r="E83" s="11" t="str">
        <f t="shared" si="8"/>
        <v/>
      </c>
      <c r="F83" s="143" t="str">
        <f>IFERROR(VLOOKUP(C83,Einstellungen!$B$5:$C$95,2,FALSE),"")</f>
        <v/>
      </c>
      <c r="G83" s="171"/>
      <c r="H83" s="170"/>
      <c r="I83" s="171"/>
      <c r="J83" s="170"/>
      <c r="K83" s="171"/>
      <c r="L83" s="172"/>
      <c r="M83" s="172"/>
      <c r="N83" s="12"/>
      <c r="O83" s="12"/>
      <c r="P83" s="12"/>
      <c r="Q83" s="12"/>
      <c r="R83" s="12"/>
      <c r="S83" s="13"/>
    </row>
    <row r="84" spans="1:19" ht="26.15" customHeight="1" outlineLevel="1" x14ac:dyDescent="0.35">
      <c r="A84" s="7"/>
      <c r="B84" s="207"/>
      <c r="C84" s="125">
        <f t="shared" si="10"/>
        <v>46096</v>
      </c>
      <c r="D84" s="126" t="str">
        <f t="shared" si="9"/>
        <v>So</v>
      </c>
      <c r="E84" s="14" t="str">
        <f t="shared" si="8"/>
        <v/>
      </c>
      <c r="F84" s="144" t="str">
        <f>IFERROR(VLOOKUP(C84,Einstellungen!$B$5:$C$95,2,FALSE),"")</f>
        <v/>
      </c>
      <c r="G84" s="171"/>
      <c r="H84" s="170"/>
      <c r="I84" s="171"/>
      <c r="J84" s="170"/>
      <c r="K84" s="171"/>
      <c r="L84" s="172"/>
      <c r="M84" s="172"/>
      <c r="N84" s="12"/>
      <c r="O84" s="12"/>
      <c r="P84" s="12"/>
      <c r="Q84" s="12"/>
      <c r="R84" s="12"/>
      <c r="S84" s="13"/>
    </row>
    <row r="85" spans="1:19" ht="26.15" customHeight="1" outlineLevel="1" x14ac:dyDescent="0.35">
      <c r="A85" s="7"/>
      <c r="B85" s="207"/>
      <c r="C85" s="127">
        <f t="shared" si="10"/>
        <v>46097</v>
      </c>
      <c r="D85" s="128" t="str">
        <f t="shared" si="9"/>
        <v>Mo</v>
      </c>
      <c r="E85" s="11">
        <f t="shared" si="8"/>
        <v>12</v>
      </c>
      <c r="F85" s="143" t="str">
        <f>IFERROR(VLOOKUP(C85,Einstellungen!$B$5:$C$95,2,FALSE),"")</f>
        <v/>
      </c>
      <c r="G85" s="171"/>
      <c r="H85" s="170"/>
      <c r="I85" s="171"/>
      <c r="J85" s="170"/>
      <c r="K85" s="171"/>
      <c r="L85" s="172"/>
      <c r="M85" s="172"/>
      <c r="N85" s="12"/>
      <c r="O85" s="12"/>
      <c r="P85" s="12"/>
      <c r="Q85" s="12"/>
      <c r="R85" s="12"/>
      <c r="S85" s="13"/>
    </row>
    <row r="86" spans="1:19" ht="26.15" customHeight="1" outlineLevel="1" x14ac:dyDescent="0.35">
      <c r="A86" s="7"/>
      <c r="B86" s="207"/>
      <c r="C86" s="127">
        <f t="shared" si="10"/>
        <v>46098</v>
      </c>
      <c r="D86" s="128" t="str">
        <f t="shared" si="9"/>
        <v>Di</v>
      </c>
      <c r="E86" s="11" t="str">
        <f t="shared" si="8"/>
        <v/>
      </c>
      <c r="F86" s="143" t="str">
        <f>IFERROR(VLOOKUP(C86,Einstellungen!$B$5:$C$95,2,FALSE),"")</f>
        <v/>
      </c>
      <c r="G86" s="171"/>
      <c r="H86" s="170"/>
      <c r="I86" s="171"/>
      <c r="J86" s="170"/>
      <c r="K86" s="171"/>
      <c r="L86" s="172"/>
      <c r="M86" s="172"/>
      <c r="N86" s="12"/>
      <c r="O86" s="12"/>
      <c r="P86" s="12"/>
      <c r="Q86" s="12"/>
      <c r="R86" s="12"/>
      <c r="S86" s="13"/>
    </row>
    <row r="87" spans="1:19" ht="26.15" customHeight="1" outlineLevel="1" x14ac:dyDescent="0.35">
      <c r="A87" s="7"/>
      <c r="B87" s="207"/>
      <c r="C87" s="127">
        <f t="shared" si="10"/>
        <v>46099</v>
      </c>
      <c r="D87" s="128" t="str">
        <f t="shared" si="9"/>
        <v>Mi</v>
      </c>
      <c r="E87" s="11" t="str">
        <f t="shared" si="8"/>
        <v/>
      </c>
      <c r="F87" s="143" t="str">
        <f>IFERROR(VLOOKUP(C87,Einstellungen!$B$5:$C$95,2,FALSE),"")</f>
        <v/>
      </c>
      <c r="G87" s="171"/>
      <c r="H87" s="170"/>
      <c r="I87" s="171"/>
      <c r="J87" s="170"/>
      <c r="K87" s="171"/>
      <c r="L87" s="172"/>
      <c r="M87" s="172"/>
      <c r="N87" s="12"/>
      <c r="O87" s="12"/>
      <c r="P87" s="12"/>
      <c r="Q87" s="12"/>
      <c r="R87" s="12"/>
      <c r="S87" s="13"/>
    </row>
    <row r="88" spans="1:19" ht="26.15" customHeight="1" outlineLevel="1" x14ac:dyDescent="0.35">
      <c r="A88" s="7"/>
      <c r="B88" s="207"/>
      <c r="C88" s="127">
        <f t="shared" si="10"/>
        <v>46100</v>
      </c>
      <c r="D88" s="128" t="str">
        <f t="shared" si="9"/>
        <v>Do</v>
      </c>
      <c r="E88" s="11" t="str">
        <f t="shared" si="8"/>
        <v/>
      </c>
      <c r="F88" s="143" t="str">
        <f>IFERROR(VLOOKUP(C88,Einstellungen!$B$5:$C$95,2,FALSE),"")</f>
        <v/>
      </c>
      <c r="G88" s="171"/>
      <c r="H88" s="170"/>
      <c r="I88" s="171"/>
      <c r="J88" s="170"/>
      <c r="K88" s="171"/>
      <c r="L88" s="172"/>
      <c r="M88" s="172"/>
      <c r="N88" s="12"/>
      <c r="O88" s="12"/>
      <c r="P88" s="12"/>
      <c r="Q88" s="12"/>
      <c r="R88" s="12"/>
      <c r="S88" s="13"/>
    </row>
    <row r="89" spans="1:19" ht="26.15" customHeight="1" outlineLevel="1" x14ac:dyDescent="0.35">
      <c r="A89" s="7"/>
      <c r="B89" s="207"/>
      <c r="C89" s="127">
        <f t="shared" si="10"/>
        <v>46101</v>
      </c>
      <c r="D89" s="128" t="str">
        <f t="shared" si="9"/>
        <v>Fr</v>
      </c>
      <c r="E89" s="11" t="str">
        <f t="shared" si="8"/>
        <v/>
      </c>
      <c r="F89" s="143" t="str">
        <f>IFERROR(VLOOKUP(C89,Einstellungen!$B$5:$C$95,2,FALSE),"")</f>
        <v>Frühlingsanfang</v>
      </c>
      <c r="G89" s="171"/>
      <c r="H89" s="170"/>
      <c r="I89" s="171"/>
      <c r="J89" s="170"/>
      <c r="K89" s="171"/>
      <c r="L89" s="172"/>
      <c r="M89" s="172"/>
      <c r="N89" s="12"/>
      <c r="O89" s="12"/>
      <c r="P89" s="12"/>
      <c r="Q89" s="12"/>
      <c r="R89" s="12"/>
      <c r="S89" s="13"/>
    </row>
    <row r="90" spans="1:19" ht="26.15" customHeight="1" outlineLevel="1" x14ac:dyDescent="0.35">
      <c r="A90" s="7"/>
      <c r="B90" s="207"/>
      <c r="C90" s="127">
        <f t="shared" si="10"/>
        <v>46102</v>
      </c>
      <c r="D90" s="128" t="str">
        <f t="shared" si="9"/>
        <v>Sa</v>
      </c>
      <c r="E90" s="11" t="str">
        <f t="shared" si="8"/>
        <v/>
      </c>
      <c r="F90" s="143" t="str">
        <f>IFERROR(VLOOKUP(C90,Einstellungen!$B$5:$C$95,2,FALSE),"")</f>
        <v>Internationaler Tag des Waldes</v>
      </c>
      <c r="G90" s="171"/>
      <c r="H90" s="170"/>
      <c r="I90" s="171"/>
      <c r="J90" s="170"/>
      <c r="K90" s="171"/>
      <c r="L90" s="172"/>
      <c r="M90" s="172"/>
      <c r="N90" s="12"/>
      <c r="O90" s="12"/>
      <c r="P90" s="12"/>
      <c r="Q90" s="12"/>
      <c r="R90" s="12"/>
      <c r="S90" s="13"/>
    </row>
    <row r="91" spans="1:19" ht="26.15" customHeight="1" outlineLevel="1" x14ac:dyDescent="0.35">
      <c r="A91" s="7"/>
      <c r="B91" s="207"/>
      <c r="C91" s="125">
        <f t="shared" si="10"/>
        <v>46103</v>
      </c>
      <c r="D91" s="126" t="str">
        <f t="shared" si="9"/>
        <v>So</v>
      </c>
      <c r="E91" s="14" t="str">
        <f t="shared" si="8"/>
        <v/>
      </c>
      <c r="F91" s="144" t="str">
        <f>IFERROR(VLOOKUP(C91,Einstellungen!$B$5:$C$95,2,FALSE),"")</f>
        <v/>
      </c>
      <c r="G91" s="171"/>
      <c r="H91" s="170"/>
      <c r="I91" s="171"/>
      <c r="J91" s="170"/>
      <c r="K91" s="171"/>
      <c r="L91" s="172"/>
      <c r="M91" s="172"/>
      <c r="N91" s="12"/>
      <c r="O91" s="12"/>
      <c r="P91" s="12"/>
      <c r="Q91" s="12"/>
      <c r="R91" s="12"/>
      <c r="S91" s="13"/>
    </row>
    <row r="92" spans="1:19" ht="26.15" customHeight="1" outlineLevel="1" x14ac:dyDescent="0.35">
      <c r="A92" s="7"/>
      <c r="B92" s="207"/>
      <c r="C92" s="127">
        <f t="shared" si="10"/>
        <v>46104</v>
      </c>
      <c r="D92" s="128" t="str">
        <f t="shared" si="9"/>
        <v>Mo</v>
      </c>
      <c r="E92" s="11">
        <f t="shared" si="8"/>
        <v>13</v>
      </c>
      <c r="F92" s="143" t="str">
        <f>IFERROR(VLOOKUP(C92,Einstellungen!$B$5:$C$95,2,FALSE),"")</f>
        <v/>
      </c>
      <c r="G92" s="171"/>
      <c r="H92" s="170"/>
      <c r="I92" s="171"/>
      <c r="J92" s="170"/>
      <c r="K92" s="171"/>
      <c r="L92" s="172"/>
      <c r="M92" s="172"/>
      <c r="N92" s="12"/>
      <c r="O92" s="12"/>
      <c r="P92" s="12"/>
      <c r="Q92" s="12"/>
      <c r="R92" s="12"/>
      <c r="S92" s="13"/>
    </row>
    <row r="93" spans="1:19" ht="26.15" customHeight="1" outlineLevel="1" x14ac:dyDescent="0.35">
      <c r="A93" s="7"/>
      <c r="B93" s="207"/>
      <c r="C93" s="127">
        <f t="shared" si="10"/>
        <v>46105</v>
      </c>
      <c r="D93" s="128" t="str">
        <f t="shared" si="9"/>
        <v>Di</v>
      </c>
      <c r="E93" s="11" t="str">
        <f t="shared" si="8"/>
        <v/>
      </c>
      <c r="F93" s="143" t="str">
        <f>IFERROR(VLOOKUP(C93,Einstellungen!$B$5:$C$95,2,FALSE),"")</f>
        <v/>
      </c>
      <c r="G93" s="171"/>
      <c r="H93" s="170"/>
      <c r="I93" s="171"/>
      <c r="J93" s="170"/>
      <c r="K93" s="171"/>
      <c r="L93" s="172"/>
      <c r="M93" s="172"/>
      <c r="N93" s="12"/>
      <c r="O93" s="12"/>
      <c r="P93" s="12"/>
      <c r="Q93" s="12"/>
      <c r="R93" s="12"/>
      <c r="S93" s="13"/>
    </row>
    <row r="94" spans="1:19" ht="26.15" customHeight="1" outlineLevel="1" x14ac:dyDescent="0.35">
      <c r="A94" s="7"/>
      <c r="B94" s="207"/>
      <c r="C94" s="127">
        <f t="shared" si="10"/>
        <v>46106</v>
      </c>
      <c r="D94" s="128" t="str">
        <f t="shared" si="9"/>
        <v>Mi</v>
      </c>
      <c r="E94" s="11" t="str">
        <f t="shared" si="8"/>
        <v/>
      </c>
      <c r="F94" s="143" t="str">
        <f>IFERROR(VLOOKUP(C94,Einstellungen!$B$5:$C$95,2,FALSE),"")</f>
        <v/>
      </c>
      <c r="G94" s="171"/>
      <c r="H94" s="170"/>
      <c r="I94" s="171"/>
      <c r="J94" s="170"/>
      <c r="K94" s="171"/>
      <c r="L94" s="172"/>
      <c r="M94" s="172"/>
      <c r="N94" s="12"/>
      <c r="O94" s="12"/>
      <c r="P94" s="12"/>
      <c r="Q94" s="12"/>
      <c r="R94" s="12"/>
      <c r="S94" s="13"/>
    </row>
    <row r="95" spans="1:19" ht="26.15" customHeight="1" outlineLevel="1" x14ac:dyDescent="0.35">
      <c r="A95" s="7"/>
      <c r="B95" s="207"/>
      <c r="C95" s="127">
        <f t="shared" si="10"/>
        <v>46107</v>
      </c>
      <c r="D95" s="128" t="str">
        <f t="shared" si="9"/>
        <v>Do</v>
      </c>
      <c r="E95" s="11" t="str">
        <f t="shared" si="8"/>
        <v/>
      </c>
      <c r="F95" s="143" t="str">
        <f>IFERROR(VLOOKUP(C95,Einstellungen!$B$5:$C$95,2,FALSE),"")</f>
        <v/>
      </c>
      <c r="G95" s="171"/>
      <c r="H95" s="170"/>
      <c r="I95" s="171"/>
      <c r="J95" s="170"/>
      <c r="K95" s="171"/>
      <c r="L95" s="172"/>
      <c r="M95" s="172"/>
      <c r="N95" s="12"/>
      <c r="O95" s="12"/>
      <c r="P95" s="12"/>
      <c r="Q95" s="12"/>
      <c r="R95" s="12"/>
      <c r="S95" s="13"/>
    </row>
    <row r="96" spans="1:19" ht="26.15" customHeight="1" outlineLevel="1" x14ac:dyDescent="0.35">
      <c r="A96" s="7"/>
      <c r="B96" s="207"/>
      <c r="C96" s="127">
        <f t="shared" si="10"/>
        <v>46108</v>
      </c>
      <c r="D96" s="128" t="str">
        <f t="shared" si="9"/>
        <v>Fr</v>
      </c>
      <c r="E96" s="11" t="str">
        <f t="shared" si="8"/>
        <v/>
      </c>
      <c r="F96" s="143" t="str">
        <f>IFERROR(VLOOKUP(C96,Einstellungen!$B$5:$C$95,2,FALSE),"")</f>
        <v>Welttag des Theaters</v>
      </c>
      <c r="G96" s="171"/>
      <c r="H96" s="170"/>
      <c r="I96" s="171"/>
      <c r="J96" s="170"/>
      <c r="K96" s="171"/>
      <c r="L96" s="172"/>
      <c r="M96" s="172"/>
      <c r="N96" s="12"/>
      <c r="O96" s="12"/>
      <c r="P96" s="12"/>
      <c r="Q96" s="12"/>
      <c r="R96" s="12"/>
      <c r="S96" s="13"/>
    </row>
    <row r="97" spans="1:20" ht="26.15" customHeight="1" outlineLevel="1" x14ac:dyDescent="0.35">
      <c r="A97" s="7"/>
      <c r="B97" s="207"/>
      <c r="C97" s="135">
        <f t="shared" si="10"/>
        <v>46109</v>
      </c>
      <c r="D97" s="136" t="str">
        <f t="shared" si="9"/>
        <v>Sa</v>
      </c>
      <c r="E97" s="11" t="str">
        <f t="shared" si="8"/>
        <v/>
      </c>
      <c r="F97" s="145" t="str">
        <f>IFERROR(VLOOKUP(C97,Einstellungen!$B$5:$C$95,2,FALSE),"")</f>
        <v/>
      </c>
      <c r="G97" s="171"/>
      <c r="H97" s="170"/>
      <c r="I97" s="171"/>
      <c r="J97" s="170"/>
      <c r="K97" s="171"/>
      <c r="L97" s="172"/>
      <c r="M97" s="172"/>
      <c r="N97" s="12"/>
      <c r="O97" s="12"/>
      <c r="P97" s="12"/>
      <c r="Q97" s="12"/>
      <c r="R97" s="12"/>
      <c r="S97" s="13"/>
    </row>
    <row r="98" spans="1:20" ht="26.15" customHeight="1" outlineLevel="1" x14ac:dyDescent="0.35">
      <c r="A98" s="7"/>
      <c r="B98" s="207"/>
      <c r="C98" s="133">
        <f t="shared" si="10"/>
        <v>46110</v>
      </c>
      <c r="D98" s="134" t="str">
        <f t="shared" si="9"/>
        <v>So</v>
      </c>
      <c r="E98" s="14" t="str">
        <f t="shared" si="8"/>
        <v/>
      </c>
      <c r="F98" s="155" t="str">
        <f>IFERROR(VLOOKUP(C98,Einstellungen!$B$5:$C$95,2,FALSE),"")</f>
        <v>Beginn der Sommerzeit (+ 1 Stunde)</v>
      </c>
      <c r="G98" s="171"/>
      <c r="H98" s="170"/>
      <c r="I98" s="171"/>
      <c r="J98" s="170"/>
      <c r="K98" s="171"/>
      <c r="L98" s="172"/>
      <c r="M98" s="172"/>
      <c r="N98" s="12"/>
      <c r="O98" s="12"/>
      <c r="P98" s="12"/>
      <c r="Q98" s="12"/>
      <c r="R98" s="12"/>
      <c r="S98" s="13"/>
    </row>
    <row r="99" spans="1:20" ht="26.15" customHeight="1" outlineLevel="1" x14ac:dyDescent="0.35">
      <c r="A99" s="7"/>
      <c r="B99" s="207"/>
      <c r="C99" s="135">
        <f t="shared" si="10"/>
        <v>46111</v>
      </c>
      <c r="D99" s="136" t="str">
        <f t="shared" si="9"/>
        <v>Mo</v>
      </c>
      <c r="E99" s="11">
        <f t="shared" si="8"/>
        <v>14</v>
      </c>
      <c r="F99" s="143" t="str">
        <f>IFERROR(VLOOKUP(C99,Einstellungen!$B$5:$C$95,2,FALSE),"")</f>
        <v/>
      </c>
      <c r="G99" s="171"/>
      <c r="H99" s="170"/>
      <c r="I99" s="171"/>
      <c r="J99" s="170"/>
      <c r="K99" s="171"/>
      <c r="L99" s="172"/>
      <c r="M99" s="172"/>
      <c r="N99" s="12"/>
      <c r="O99" s="12"/>
      <c r="P99" s="12"/>
      <c r="Q99" s="12"/>
      <c r="R99" s="12"/>
      <c r="S99" s="13"/>
    </row>
    <row r="100" spans="1:20" ht="26.15" customHeight="1" outlineLevel="1" thickBot="1" x14ac:dyDescent="0.4">
      <c r="A100" s="7"/>
      <c r="B100" s="207"/>
      <c r="C100" s="135">
        <f t="shared" si="10"/>
        <v>46112</v>
      </c>
      <c r="D100" s="136" t="str">
        <f t="shared" si="9"/>
        <v>Di</v>
      </c>
      <c r="E100" s="11" t="str">
        <f t="shared" si="8"/>
        <v/>
      </c>
      <c r="F100" s="150" t="str">
        <f>IFERROR(VLOOKUP(C100,Einstellungen!$B$5:$C$95,2,FALSE),"")</f>
        <v/>
      </c>
      <c r="G100" s="174"/>
      <c r="H100" s="175"/>
      <c r="I100" s="174"/>
      <c r="J100" s="175"/>
      <c r="K100" s="174"/>
      <c r="L100" s="176"/>
      <c r="M100" s="176"/>
      <c r="N100" s="16"/>
      <c r="O100" s="16"/>
      <c r="P100" s="16"/>
      <c r="Q100" s="16"/>
      <c r="R100" s="16"/>
      <c r="S100" s="17"/>
    </row>
    <row r="101" spans="1:20" ht="26.15" customHeight="1" x14ac:dyDescent="0.35">
      <c r="A101" s="7"/>
      <c r="B101" s="224" t="s">
        <v>9</v>
      </c>
      <c r="C101" s="225"/>
      <c r="D101" s="225"/>
      <c r="E101" s="225"/>
      <c r="F101" s="25"/>
      <c r="G101" s="25"/>
      <c r="H101" s="163"/>
      <c r="I101" s="25"/>
      <c r="J101" s="163"/>
      <c r="K101" s="25"/>
      <c r="L101" s="26"/>
      <c r="M101" s="26"/>
      <c r="N101" s="19">
        <f>SUM(N70:N100)</f>
        <v>0</v>
      </c>
      <c r="O101" s="19">
        <f t="shared" ref="O101:P101" si="11">SUM(O70:O100)</f>
        <v>0</v>
      </c>
      <c r="P101" s="19">
        <f t="shared" si="11"/>
        <v>0</v>
      </c>
      <c r="Q101" s="19">
        <f>SUM(Q70:Q100)</f>
        <v>0</v>
      </c>
      <c r="R101" s="19">
        <f>SUM(R70:R100)</f>
        <v>0</v>
      </c>
      <c r="S101" s="20">
        <f>SUM(S70:S100)</f>
        <v>0</v>
      </c>
    </row>
    <row r="102" spans="1:20" ht="26.15" customHeight="1" thickBot="1" x14ac:dyDescent="0.4">
      <c r="A102" s="7"/>
      <c r="B102" s="224"/>
      <c r="C102" s="225"/>
      <c r="D102" s="225"/>
      <c r="E102" s="225"/>
      <c r="F102" s="31"/>
      <c r="G102" s="31"/>
      <c r="H102" s="165"/>
      <c r="I102" s="31"/>
      <c r="J102" s="165"/>
      <c r="K102" s="31"/>
      <c r="L102" s="32"/>
      <c r="M102" s="32"/>
      <c r="N102" s="33"/>
      <c r="O102" s="33"/>
      <c r="P102" s="33"/>
      <c r="Q102" s="33"/>
      <c r="R102" s="34"/>
      <c r="S102" s="35"/>
    </row>
    <row r="103" spans="1:20" ht="41.25" customHeight="1" thickBot="1" x14ac:dyDescent="0.4">
      <c r="A103" s="7"/>
      <c r="B103" s="36"/>
      <c r="C103" s="37"/>
      <c r="D103" s="221" t="s">
        <v>113</v>
      </c>
      <c r="E103" s="209"/>
      <c r="F103" s="209"/>
      <c r="G103" s="208" t="s">
        <v>112</v>
      </c>
      <c r="H103" s="209"/>
      <c r="I103" s="209"/>
      <c r="J103" s="209"/>
      <c r="K103" s="209"/>
      <c r="L103" s="214"/>
      <c r="M103" s="119" t="str">
        <f>M4</f>
        <v>Fachbereich</v>
      </c>
      <c r="N103" s="251" t="str">
        <f>N4</f>
        <v>Instagram</v>
      </c>
      <c r="O103" s="252"/>
      <c r="P103" s="253"/>
      <c r="Q103" s="38" t="str">
        <f>Q4</f>
        <v>Facebook</v>
      </c>
      <c r="R103" s="38" t="str">
        <f>R4</f>
        <v>???</v>
      </c>
      <c r="S103" s="39" t="str">
        <f>S4</f>
        <v>???</v>
      </c>
      <c r="T103" s="40"/>
    </row>
    <row r="104" spans="1:20" ht="26.15" customHeight="1" thickBot="1" x14ac:dyDescent="0.4">
      <c r="A104" s="7"/>
      <c r="B104" s="36"/>
      <c r="C104" s="37"/>
      <c r="D104" s="215" t="s">
        <v>111</v>
      </c>
      <c r="E104" s="216"/>
      <c r="F104" s="216"/>
      <c r="G104" s="101"/>
      <c r="H104" s="102"/>
      <c r="I104" s="102"/>
      <c r="J104" s="102"/>
      <c r="K104" s="102"/>
      <c r="L104" s="103"/>
      <c r="M104" s="103"/>
      <c r="N104" s="215"/>
      <c r="O104" s="216"/>
      <c r="P104" s="254"/>
      <c r="Q104" s="104"/>
      <c r="R104" s="105"/>
      <c r="S104" s="109"/>
    </row>
    <row r="105" spans="1:20" ht="26.15" customHeight="1" thickBot="1" x14ac:dyDescent="0.4">
      <c r="A105" s="7"/>
      <c r="B105" s="36"/>
      <c r="C105" s="37"/>
      <c r="D105" s="215" t="s">
        <v>111</v>
      </c>
      <c r="E105" s="216"/>
      <c r="F105" s="216"/>
      <c r="G105" s="101"/>
      <c r="H105" s="102"/>
      <c r="I105" s="102"/>
      <c r="J105" s="102"/>
      <c r="K105" s="102"/>
      <c r="L105" s="103"/>
      <c r="M105" s="103"/>
      <c r="N105" s="215"/>
      <c r="O105" s="216"/>
      <c r="P105" s="254"/>
      <c r="Q105" s="104"/>
      <c r="R105" s="105"/>
      <c r="S105" s="109"/>
    </row>
    <row r="106" spans="1:20" ht="26.15" customHeight="1" thickBot="1" x14ac:dyDescent="0.4">
      <c r="A106" s="7"/>
      <c r="B106" s="36"/>
      <c r="C106" s="37"/>
      <c r="D106" s="215" t="s">
        <v>111</v>
      </c>
      <c r="E106" s="216"/>
      <c r="F106" s="216"/>
      <c r="G106" s="106"/>
      <c r="H106" s="102"/>
      <c r="I106" s="107"/>
      <c r="J106" s="102"/>
      <c r="K106" s="107"/>
      <c r="L106" s="103"/>
      <c r="M106" s="103"/>
      <c r="N106" s="215"/>
      <c r="O106" s="216"/>
      <c r="P106" s="254"/>
      <c r="Q106" s="108"/>
      <c r="R106" s="108"/>
      <c r="S106" s="109"/>
    </row>
    <row r="107" spans="1:20" ht="26.15" customHeight="1" thickBot="1" x14ac:dyDescent="0.4">
      <c r="A107" s="7"/>
      <c r="B107" s="41"/>
      <c r="C107" s="42"/>
      <c r="D107" s="42"/>
      <c r="E107" s="42"/>
      <c r="F107" s="43"/>
      <c r="G107" s="44"/>
      <c r="H107" s="166"/>
      <c r="I107" s="43"/>
      <c r="J107" s="166"/>
      <c r="K107" s="43"/>
      <c r="L107" s="45"/>
      <c r="M107" s="46"/>
      <c r="N107" s="47"/>
      <c r="O107" s="47"/>
      <c r="P107" s="47"/>
      <c r="Q107" s="47"/>
      <c r="R107" s="47"/>
      <c r="S107" s="48"/>
    </row>
    <row r="108" spans="1:20" ht="26.15" customHeight="1" outlineLevel="1" thickTop="1" x14ac:dyDescent="0.35">
      <c r="A108" s="7"/>
      <c r="B108" s="206" t="str">
        <f>TEXT(C108,"MMMM")</f>
        <v>April</v>
      </c>
      <c r="C108" s="135">
        <f>C100+1</f>
        <v>46113</v>
      </c>
      <c r="D108" s="136" t="str">
        <f t="shared" si="9"/>
        <v>Mi</v>
      </c>
      <c r="E108" s="11" t="str">
        <f t="shared" si="8"/>
        <v/>
      </c>
      <c r="F108" s="146" t="str">
        <f>IFERROR(VLOOKUP(C108,Einstellungen!$B$5:$C$95,2,FALSE),"")</f>
        <v/>
      </c>
      <c r="G108" s="171"/>
      <c r="H108" s="170"/>
      <c r="I108" s="171"/>
      <c r="J108" s="170"/>
      <c r="K108" s="171"/>
      <c r="L108" s="172"/>
      <c r="M108" s="172"/>
      <c r="N108" s="12"/>
      <c r="O108" s="12"/>
      <c r="P108" s="12"/>
      <c r="Q108" s="12"/>
      <c r="R108" s="12"/>
      <c r="S108" s="13"/>
    </row>
    <row r="109" spans="1:20" ht="26.15" customHeight="1" outlineLevel="1" x14ac:dyDescent="0.35">
      <c r="A109" s="7"/>
      <c r="B109" s="207"/>
      <c r="C109" s="135">
        <f t="shared" si="10"/>
        <v>46114</v>
      </c>
      <c r="D109" s="136" t="str">
        <f t="shared" si="9"/>
        <v>Do</v>
      </c>
      <c r="E109" s="11" t="str">
        <f t="shared" si="8"/>
        <v/>
      </c>
      <c r="F109" s="143" t="str">
        <f>IFERROR(VLOOKUP(C109,Einstellungen!$B$5:$C$95,2,FALSE),"")</f>
        <v/>
      </c>
      <c r="G109" s="179"/>
      <c r="H109" s="180"/>
      <c r="I109" s="179"/>
      <c r="J109" s="180"/>
      <c r="K109" s="179"/>
      <c r="L109" s="172"/>
      <c r="M109" s="172"/>
      <c r="N109" s="12"/>
      <c r="O109" s="12"/>
      <c r="P109" s="12"/>
      <c r="Q109" s="12"/>
      <c r="R109" s="12"/>
      <c r="S109" s="13"/>
    </row>
    <row r="110" spans="1:20" ht="26.15" customHeight="1" outlineLevel="1" x14ac:dyDescent="0.35">
      <c r="A110" s="7"/>
      <c r="B110" s="207"/>
      <c r="C110" s="141">
        <f t="shared" si="10"/>
        <v>46115</v>
      </c>
      <c r="D110" s="142" t="str">
        <f t="shared" si="9"/>
        <v>Fr</v>
      </c>
      <c r="E110" s="49" t="str">
        <f t="shared" si="8"/>
        <v/>
      </c>
      <c r="F110" s="146" t="str">
        <f>IFERROR(VLOOKUP(C110,Einstellungen!$B$5:$C$95,2,FALSE),"")</f>
        <v>Karfreitag / Beginn der Osterferien</v>
      </c>
      <c r="G110" s="179"/>
      <c r="H110" s="180"/>
      <c r="I110" s="179"/>
      <c r="J110" s="180"/>
      <c r="K110" s="179"/>
      <c r="L110" s="172"/>
      <c r="M110" s="172"/>
      <c r="N110" s="12"/>
      <c r="O110" s="12"/>
      <c r="P110" s="12"/>
      <c r="Q110" s="12"/>
      <c r="R110" s="12"/>
      <c r="S110" s="13"/>
    </row>
    <row r="111" spans="1:20" ht="26.15" customHeight="1" outlineLevel="1" x14ac:dyDescent="0.35">
      <c r="A111" s="7"/>
      <c r="B111" s="207"/>
      <c r="C111" s="129">
        <f t="shared" si="10"/>
        <v>46116</v>
      </c>
      <c r="D111" s="130" t="str">
        <f t="shared" si="9"/>
        <v>Sa</v>
      </c>
      <c r="E111" s="11" t="str">
        <f t="shared" si="8"/>
        <v/>
      </c>
      <c r="F111" s="143" t="str">
        <f>IFERROR(VLOOKUP(C111,Einstellungen!$B$5:$C$95,2,FALSE),"")</f>
        <v/>
      </c>
      <c r="G111" s="171"/>
      <c r="H111" s="170"/>
      <c r="I111" s="171"/>
      <c r="J111" s="170"/>
      <c r="K111" s="171"/>
      <c r="L111" s="172"/>
      <c r="M111" s="172"/>
      <c r="N111" s="12"/>
      <c r="O111" s="12"/>
      <c r="P111" s="12"/>
      <c r="Q111" s="12"/>
      <c r="R111" s="12"/>
      <c r="S111" s="13"/>
    </row>
    <row r="112" spans="1:20" ht="26.15" customHeight="1" outlineLevel="1" x14ac:dyDescent="0.35">
      <c r="A112" s="7"/>
      <c r="B112" s="207"/>
      <c r="C112" s="139">
        <f t="shared" si="10"/>
        <v>46117</v>
      </c>
      <c r="D112" s="140" t="str">
        <f t="shared" si="9"/>
        <v>So</v>
      </c>
      <c r="E112" s="51" t="str">
        <f t="shared" si="8"/>
        <v/>
      </c>
      <c r="F112" s="153" t="str">
        <f>IFERROR(VLOOKUP(C112,Einstellungen!$B$5:$C$95,2,FALSE),"")</f>
        <v>Ostersonntag</v>
      </c>
      <c r="G112" s="171"/>
      <c r="H112" s="170"/>
      <c r="I112" s="171"/>
      <c r="J112" s="170"/>
      <c r="K112" s="171"/>
      <c r="L112" s="172"/>
      <c r="M112" s="172"/>
      <c r="N112" s="12"/>
      <c r="O112" s="12"/>
      <c r="P112" s="12"/>
      <c r="Q112" s="12"/>
      <c r="R112" s="12"/>
      <c r="S112" s="13"/>
    </row>
    <row r="113" spans="1:19" ht="26.15" customHeight="1" outlineLevel="1" x14ac:dyDescent="0.35">
      <c r="A113" s="7"/>
      <c r="B113" s="207"/>
      <c r="C113" s="141">
        <f t="shared" si="10"/>
        <v>46118</v>
      </c>
      <c r="D113" s="142" t="str">
        <f t="shared" si="9"/>
        <v>Mo</v>
      </c>
      <c r="E113" s="50">
        <f t="shared" si="8"/>
        <v>15</v>
      </c>
      <c r="F113" s="146" t="str">
        <f>IFERROR(VLOOKUP(C113,Einstellungen!$B$5:$C$95,2,FALSE),"")</f>
        <v>Ostermontag</v>
      </c>
      <c r="G113" s="171"/>
      <c r="H113" s="170"/>
      <c r="I113" s="171"/>
      <c r="J113" s="170"/>
      <c r="K113" s="171"/>
      <c r="L113" s="172"/>
      <c r="M113" s="172"/>
      <c r="N113" s="12"/>
      <c r="O113" s="12"/>
      <c r="P113" s="12"/>
      <c r="Q113" s="12"/>
      <c r="R113" s="12"/>
      <c r="S113" s="13"/>
    </row>
    <row r="114" spans="1:19" ht="26.15" customHeight="1" outlineLevel="1" x14ac:dyDescent="0.35">
      <c r="A114" s="7"/>
      <c r="B114" s="207"/>
      <c r="C114" s="129">
        <f t="shared" si="10"/>
        <v>46119</v>
      </c>
      <c r="D114" s="130" t="str">
        <f t="shared" si="9"/>
        <v>Di</v>
      </c>
      <c r="E114" s="11" t="str">
        <f t="shared" si="8"/>
        <v/>
      </c>
      <c r="F114" s="143" t="str">
        <f>IFERROR(VLOOKUP(C114,Einstellungen!$B$5:$C$95,2,FALSE),"")</f>
        <v/>
      </c>
      <c r="G114" s="171"/>
      <c r="H114" s="170"/>
      <c r="I114" s="171"/>
      <c r="J114" s="170"/>
      <c r="K114" s="171"/>
      <c r="L114" s="172"/>
      <c r="M114" s="172"/>
      <c r="N114" s="12"/>
      <c r="O114" s="12"/>
      <c r="P114" s="12"/>
      <c r="Q114" s="12"/>
      <c r="R114" s="12"/>
      <c r="S114" s="13"/>
    </row>
    <row r="115" spans="1:19" ht="26.15" customHeight="1" outlineLevel="1" x14ac:dyDescent="0.35">
      <c r="A115" s="7"/>
      <c r="B115" s="207"/>
      <c r="C115" s="129">
        <f t="shared" si="10"/>
        <v>46120</v>
      </c>
      <c r="D115" s="130" t="str">
        <f t="shared" si="9"/>
        <v>Mi</v>
      </c>
      <c r="E115" s="11" t="str">
        <f t="shared" si="8"/>
        <v/>
      </c>
      <c r="F115" s="143" t="str">
        <f>IFERROR(VLOOKUP(C115,Einstellungen!$B$5:$C$95,2,FALSE),"")</f>
        <v/>
      </c>
      <c r="G115" s="171"/>
      <c r="H115" s="170"/>
      <c r="I115" s="171"/>
      <c r="J115" s="170"/>
      <c r="K115" s="171"/>
      <c r="L115" s="172"/>
      <c r="M115" s="172"/>
      <c r="N115" s="12"/>
      <c r="O115" s="12"/>
      <c r="P115" s="12"/>
      <c r="Q115" s="12"/>
      <c r="R115" s="12"/>
      <c r="S115" s="13"/>
    </row>
    <row r="116" spans="1:19" ht="26.15" customHeight="1" outlineLevel="1" x14ac:dyDescent="0.35">
      <c r="A116" s="7"/>
      <c r="B116" s="207"/>
      <c r="C116" s="129">
        <f t="shared" si="10"/>
        <v>46121</v>
      </c>
      <c r="D116" s="130" t="str">
        <f t="shared" si="9"/>
        <v>Do</v>
      </c>
      <c r="E116" s="11" t="str">
        <f t="shared" si="8"/>
        <v/>
      </c>
      <c r="F116" s="143" t="str">
        <f>IFERROR(VLOOKUP(C116,Einstellungen!$B$5:$C$95,2,FALSE),"")</f>
        <v/>
      </c>
      <c r="G116" s="171"/>
      <c r="H116" s="170"/>
      <c r="I116" s="171"/>
      <c r="J116" s="170"/>
      <c r="K116" s="171"/>
      <c r="L116" s="172"/>
      <c r="M116" s="172"/>
      <c r="N116" s="12"/>
      <c r="O116" s="12"/>
      <c r="P116" s="12"/>
      <c r="Q116" s="12"/>
      <c r="R116" s="12"/>
      <c r="S116" s="13"/>
    </row>
    <row r="117" spans="1:19" ht="26.15" customHeight="1" outlineLevel="1" x14ac:dyDescent="0.35">
      <c r="A117" s="7"/>
      <c r="B117" s="207"/>
      <c r="C117" s="129">
        <f t="shared" si="10"/>
        <v>46122</v>
      </c>
      <c r="D117" s="130" t="str">
        <f t="shared" si="9"/>
        <v>Fr</v>
      </c>
      <c r="E117" s="11" t="str">
        <f t="shared" si="8"/>
        <v/>
      </c>
      <c r="F117" s="143" t="str">
        <f>IFERROR(VLOOKUP(C117,Einstellungen!$B$5:$C$95,2,FALSE),"")</f>
        <v/>
      </c>
      <c r="G117" s="171"/>
      <c r="H117" s="170"/>
      <c r="I117" s="171"/>
      <c r="J117" s="170"/>
      <c r="K117" s="171"/>
      <c r="L117" s="172"/>
      <c r="M117" s="172"/>
      <c r="N117" s="12"/>
      <c r="O117" s="12"/>
      <c r="P117" s="12"/>
      <c r="Q117" s="12"/>
      <c r="R117" s="12"/>
      <c r="S117" s="13"/>
    </row>
    <row r="118" spans="1:19" ht="26.15" customHeight="1" outlineLevel="1" x14ac:dyDescent="0.35">
      <c r="A118" s="7"/>
      <c r="B118" s="207"/>
      <c r="C118" s="129">
        <f t="shared" si="10"/>
        <v>46123</v>
      </c>
      <c r="D118" s="130" t="str">
        <f t="shared" si="9"/>
        <v>Sa</v>
      </c>
      <c r="E118" s="11" t="str">
        <f t="shared" si="8"/>
        <v/>
      </c>
      <c r="F118" s="143" t="str">
        <f>IFERROR(VLOOKUP(C118,Einstellungen!$B$5:$C$95,2,FALSE),"")</f>
        <v/>
      </c>
      <c r="G118" s="171"/>
      <c r="H118" s="170"/>
      <c r="I118" s="171"/>
      <c r="J118" s="170"/>
      <c r="K118" s="171"/>
      <c r="L118" s="172"/>
      <c r="M118" s="172"/>
      <c r="N118" s="12"/>
      <c r="O118" s="12"/>
      <c r="P118" s="12"/>
      <c r="Q118" s="12"/>
      <c r="R118" s="12"/>
      <c r="S118" s="13"/>
    </row>
    <row r="119" spans="1:19" ht="26.15" customHeight="1" outlineLevel="1" x14ac:dyDescent="0.35">
      <c r="A119" s="7"/>
      <c r="B119" s="207"/>
      <c r="C119" s="125">
        <f t="shared" si="10"/>
        <v>46124</v>
      </c>
      <c r="D119" s="126" t="str">
        <f t="shared" si="9"/>
        <v>So</v>
      </c>
      <c r="E119" s="14" t="str">
        <f t="shared" si="8"/>
        <v/>
      </c>
      <c r="F119" s="144" t="str">
        <f>IFERROR(VLOOKUP(C119,Einstellungen!$B$5:$C$95,2,FALSE),"")</f>
        <v/>
      </c>
      <c r="G119" s="171"/>
      <c r="H119" s="170"/>
      <c r="I119" s="181"/>
      <c r="J119" s="182"/>
      <c r="K119" s="171"/>
      <c r="L119" s="172"/>
      <c r="M119" s="172"/>
      <c r="N119" s="12"/>
      <c r="O119" s="12"/>
      <c r="P119" s="12"/>
      <c r="Q119" s="12"/>
      <c r="R119" s="12"/>
      <c r="S119" s="13"/>
    </row>
    <row r="120" spans="1:19" ht="26.15" customHeight="1" outlineLevel="1" x14ac:dyDescent="0.35">
      <c r="A120" s="7"/>
      <c r="B120" s="207"/>
      <c r="C120" s="127">
        <f t="shared" si="10"/>
        <v>46125</v>
      </c>
      <c r="D120" s="128" t="str">
        <f t="shared" si="9"/>
        <v>Mo</v>
      </c>
      <c r="E120" s="11">
        <f t="shared" si="8"/>
        <v>16</v>
      </c>
      <c r="F120" s="143" t="str">
        <f>IFERROR(VLOOKUP(C120,Einstellungen!$B$5:$C$95,2,FALSE),"")</f>
        <v/>
      </c>
      <c r="G120" s="171"/>
      <c r="H120" s="170"/>
      <c r="I120" s="171"/>
      <c r="J120" s="170"/>
      <c r="K120" s="171"/>
      <c r="L120" s="172"/>
      <c r="M120" s="172"/>
      <c r="N120" s="12"/>
      <c r="O120" s="12"/>
      <c r="P120" s="12"/>
      <c r="Q120" s="12"/>
      <c r="R120" s="12"/>
      <c r="S120" s="13"/>
    </row>
    <row r="121" spans="1:19" ht="26.15" customHeight="1" outlineLevel="1" x14ac:dyDescent="0.35">
      <c r="A121" s="7"/>
      <c r="B121" s="207"/>
      <c r="C121" s="127">
        <f t="shared" si="10"/>
        <v>46126</v>
      </c>
      <c r="D121" s="128" t="str">
        <f t="shared" si="9"/>
        <v>Di</v>
      </c>
      <c r="E121" s="11" t="str">
        <f t="shared" si="8"/>
        <v/>
      </c>
      <c r="F121" s="143" t="str">
        <f>IFERROR(VLOOKUP(C121,Einstellungen!$B$5:$C$95,2,FALSE),"")</f>
        <v/>
      </c>
      <c r="G121" s="171"/>
      <c r="H121" s="170"/>
      <c r="I121" s="171"/>
      <c r="J121" s="170"/>
      <c r="K121" s="171"/>
      <c r="L121" s="172"/>
      <c r="M121" s="172"/>
      <c r="N121" s="12"/>
      <c r="O121" s="12"/>
      <c r="P121" s="12"/>
      <c r="Q121" s="12"/>
      <c r="R121" s="12"/>
      <c r="S121" s="13"/>
    </row>
    <row r="122" spans="1:19" ht="26.15" customHeight="1" outlineLevel="1" x14ac:dyDescent="0.35">
      <c r="A122" s="7"/>
      <c r="B122" s="207"/>
      <c r="C122" s="127">
        <f t="shared" si="10"/>
        <v>46127</v>
      </c>
      <c r="D122" s="128" t="str">
        <f t="shared" si="9"/>
        <v>Mi</v>
      </c>
      <c r="E122" s="11" t="str">
        <f t="shared" si="8"/>
        <v/>
      </c>
      <c r="F122" s="143" t="str">
        <f>IFERROR(VLOOKUP(C122,Einstellungen!$B$5:$C$95,2,FALSE),"")</f>
        <v/>
      </c>
      <c r="G122" s="171"/>
      <c r="H122" s="170"/>
      <c r="I122" s="171"/>
      <c r="J122" s="170"/>
      <c r="K122" s="171"/>
      <c r="L122" s="172"/>
      <c r="M122" s="172"/>
      <c r="N122" s="12"/>
      <c r="O122" s="12"/>
      <c r="P122" s="12"/>
      <c r="Q122" s="12"/>
      <c r="R122" s="12"/>
      <c r="S122" s="13"/>
    </row>
    <row r="123" spans="1:19" ht="26.15" customHeight="1" outlineLevel="1" x14ac:dyDescent="0.35">
      <c r="A123" s="7"/>
      <c r="B123" s="207"/>
      <c r="C123" s="127">
        <f t="shared" si="10"/>
        <v>46128</v>
      </c>
      <c r="D123" s="128" t="str">
        <f t="shared" si="9"/>
        <v>Do</v>
      </c>
      <c r="E123" s="11" t="str">
        <f t="shared" si="8"/>
        <v/>
      </c>
      <c r="F123" s="143" t="str">
        <f>IFERROR(VLOOKUP(C123,Einstellungen!$B$5:$C$95,2,FALSE),"")</f>
        <v/>
      </c>
      <c r="G123" s="171"/>
      <c r="H123" s="170"/>
      <c r="I123" s="171"/>
      <c r="J123" s="170"/>
      <c r="K123" s="171"/>
      <c r="L123" s="172"/>
      <c r="M123" s="172"/>
      <c r="N123" s="12"/>
      <c r="O123" s="12"/>
      <c r="P123" s="12"/>
      <c r="Q123" s="12"/>
      <c r="R123" s="12"/>
      <c r="S123" s="13"/>
    </row>
    <row r="124" spans="1:19" ht="26.15" customHeight="1" outlineLevel="1" x14ac:dyDescent="0.35">
      <c r="A124" s="7"/>
      <c r="B124" s="207"/>
      <c r="C124" s="127">
        <f t="shared" si="10"/>
        <v>46129</v>
      </c>
      <c r="D124" s="128" t="str">
        <f t="shared" si="9"/>
        <v>Fr</v>
      </c>
      <c r="E124" s="11" t="str">
        <f t="shared" si="8"/>
        <v/>
      </c>
      <c r="F124" s="143" t="str">
        <f>IFERROR(VLOOKUP(C124,Einstellungen!$B$5:$C$95,2,FALSE),"")</f>
        <v/>
      </c>
      <c r="G124" s="171"/>
      <c r="H124" s="170"/>
      <c r="I124" s="171"/>
      <c r="J124" s="170"/>
      <c r="K124" s="171"/>
      <c r="L124" s="172"/>
      <c r="M124" s="172"/>
      <c r="N124" s="12"/>
      <c r="O124" s="12"/>
      <c r="P124" s="12"/>
      <c r="Q124" s="12"/>
      <c r="R124" s="12"/>
      <c r="S124" s="13"/>
    </row>
    <row r="125" spans="1:19" ht="26.15" customHeight="1" outlineLevel="1" x14ac:dyDescent="0.35">
      <c r="A125" s="7"/>
      <c r="B125" s="207"/>
      <c r="C125" s="135">
        <f t="shared" si="10"/>
        <v>46130</v>
      </c>
      <c r="D125" s="136" t="str">
        <f t="shared" si="9"/>
        <v>Sa</v>
      </c>
      <c r="E125" s="49" t="str">
        <f t="shared" si="8"/>
        <v/>
      </c>
      <c r="F125" s="148" t="str">
        <f>IFERROR(VLOOKUP(C125,Einstellungen!$B$5:$C$95,2,FALSE),"")</f>
        <v>Internationaler Denkmaltag</v>
      </c>
      <c r="G125" s="171"/>
      <c r="H125" s="170"/>
      <c r="I125" s="171"/>
      <c r="J125" s="170"/>
      <c r="K125" s="171"/>
      <c r="L125" s="172"/>
      <c r="M125" s="172"/>
      <c r="N125" s="12"/>
      <c r="O125" s="12"/>
      <c r="P125" s="12"/>
      <c r="Q125" s="12"/>
      <c r="R125" s="12"/>
      <c r="S125" s="13"/>
    </row>
    <row r="126" spans="1:19" ht="26.15" customHeight="1" outlineLevel="1" x14ac:dyDescent="0.35">
      <c r="A126" s="7"/>
      <c r="B126" s="207"/>
      <c r="C126" s="133">
        <f t="shared" si="10"/>
        <v>46131</v>
      </c>
      <c r="D126" s="134" t="str">
        <f t="shared" si="9"/>
        <v>So</v>
      </c>
      <c r="E126" s="14" t="str">
        <f t="shared" si="8"/>
        <v/>
      </c>
      <c r="F126" s="144" t="str">
        <f>IFERROR(VLOOKUP(C126,Einstellungen!$B$5:$C$95,2,FALSE),"")</f>
        <v/>
      </c>
      <c r="G126" s="171"/>
      <c r="H126" s="170"/>
      <c r="I126" s="171"/>
      <c r="J126" s="170"/>
      <c r="K126" s="171"/>
      <c r="L126" s="172"/>
      <c r="M126" s="172"/>
      <c r="N126" s="12"/>
      <c r="O126" s="12"/>
      <c r="P126" s="12"/>
      <c r="Q126" s="12"/>
      <c r="R126" s="12"/>
      <c r="S126" s="13"/>
    </row>
    <row r="127" spans="1:19" ht="26.15" customHeight="1" outlineLevel="1" x14ac:dyDescent="0.35">
      <c r="A127" s="7"/>
      <c r="B127" s="207"/>
      <c r="C127" s="135">
        <f t="shared" si="10"/>
        <v>46132</v>
      </c>
      <c r="D127" s="136" t="str">
        <f t="shared" si="9"/>
        <v>Mo</v>
      </c>
      <c r="E127" s="11">
        <f t="shared" si="8"/>
        <v>17</v>
      </c>
      <c r="F127" s="146" t="str">
        <f>IFERROR(VLOOKUP(C127,Einstellungen!$B$5:$C$95,2,FALSE),"")</f>
        <v/>
      </c>
      <c r="G127" s="171"/>
      <c r="H127" s="170"/>
      <c r="I127" s="171"/>
      <c r="J127" s="170"/>
      <c r="K127" s="171"/>
      <c r="L127" s="172"/>
      <c r="M127" s="172"/>
      <c r="N127" s="12"/>
      <c r="O127" s="12"/>
      <c r="P127" s="12"/>
      <c r="Q127" s="12"/>
      <c r="R127" s="12"/>
      <c r="S127" s="13"/>
    </row>
    <row r="128" spans="1:19" ht="26.15" customHeight="1" outlineLevel="1" x14ac:dyDescent="0.35">
      <c r="A128" s="7"/>
      <c r="B128" s="207"/>
      <c r="C128" s="135">
        <f t="shared" si="10"/>
        <v>46133</v>
      </c>
      <c r="D128" s="136" t="str">
        <f t="shared" si="9"/>
        <v>Di</v>
      </c>
      <c r="E128" s="11" t="str">
        <f t="shared" si="8"/>
        <v/>
      </c>
      <c r="F128" s="146" t="str">
        <f>IFERROR(VLOOKUP(C128,Einstellungen!$B$5:$C$95,2,FALSE),"")</f>
        <v/>
      </c>
      <c r="G128" s="171"/>
      <c r="H128" s="170"/>
      <c r="I128" s="171"/>
      <c r="J128" s="170"/>
      <c r="K128" s="171"/>
      <c r="L128" s="172"/>
      <c r="M128" s="172"/>
      <c r="N128" s="12"/>
      <c r="O128" s="12"/>
      <c r="P128" s="12"/>
      <c r="Q128" s="12"/>
      <c r="R128" s="12"/>
      <c r="S128" s="13"/>
    </row>
    <row r="129" spans="1:19" ht="26.15" customHeight="1" outlineLevel="1" x14ac:dyDescent="0.35">
      <c r="A129" s="7"/>
      <c r="B129" s="207"/>
      <c r="C129" s="135">
        <f t="shared" si="10"/>
        <v>46134</v>
      </c>
      <c r="D129" s="136" t="str">
        <f t="shared" si="9"/>
        <v>Mi</v>
      </c>
      <c r="E129" s="11" t="str">
        <f t="shared" si="8"/>
        <v/>
      </c>
      <c r="F129" s="143" t="str">
        <f>IFERROR(VLOOKUP(C129,Einstellungen!$B$5:$C$95,2,FALSE),"")</f>
        <v/>
      </c>
      <c r="G129" s="171"/>
      <c r="H129" s="170"/>
      <c r="I129" s="171"/>
      <c r="J129" s="170"/>
      <c r="K129" s="171"/>
      <c r="L129" s="172"/>
      <c r="M129" s="172"/>
      <c r="N129" s="12"/>
      <c r="O129" s="12"/>
      <c r="P129" s="12"/>
      <c r="Q129" s="12"/>
      <c r="R129" s="12"/>
      <c r="S129" s="13"/>
    </row>
    <row r="130" spans="1:19" ht="26.15" customHeight="1" outlineLevel="1" x14ac:dyDescent="0.35">
      <c r="A130" s="7"/>
      <c r="B130" s="207"/>
      <c r="C130" s="135">
        <f t="shared" si="10"/>
        <v>46135</v>
      </c>
      <c r="D130" s="136" t="str">
        <f t="shared" si="9"/>
        <v>Do</v>
      </c>
      <c r="E130" s="11" t="str">
        <f t="shared" si="8"/>
        <v/>
      </c>
      <c r="F130" s="143" t="str">
        <f>IFERROR(VLOOKUP(C130,Einstellungen!$B$5:$C$95,2,FALSE),"")</f>
        <v>Tag des deutschen Bieres</v>
      </c>
      <c r="G130" s="171"/>
      <c r="H130" s="170"/>
      <c r="I130" s="171"/>
      <c r="J130" s="170"/>
      <c r="K130" s="171"/>
      <c r="L130" s="172"/>
      <c r="M130" s="172"/>
      <c r="N130" s="12"/>
      <c r="O130" s="12"/>
      <c r="P130" s="12"/>
      <c r="Q130" s="12"/>
      <c r="R130" s="12"/>
      <c r="S130" s="13"/>
    </row>
    <row r="131" spans="1:19" ht="26.15" customHeight="1" outlineLevel="1" x14ac:dyDescent="0.35">
      <c r="A131" s="7"/>
      <c r="B131" s="207"/>
      <c r="C131" s="135">
        <f t="shared" si="10"/>
        <v>46136</v>
      </c>
      <c r="D131" s="136" t="str">
        <f t="shared" si="9"/>
        <v>Fr</v>
      </c>
      <c r="E131" s="11" t="str">
        <f t="shared" si="8"/>
        <v/>
      </c>
      <c r="F131" s="143" t="str">
        <f>IFERROR(VLOOKUP(C131,Einstellungen!$B$5:$C$95,2,FALSE),"")</f>
        <v/>
      </c>
      <c r="G131" s="171"/>
      <c r="H131" s="170"/>
      <c r="I131" s="171"/>
      <c r="J131" s="170"/>
      <c r="K131" s="171"/>
      <c r="L131" s="172"/>
      <c r="M131" s="172"/>
      <c r="N131" s="12"/>
      <c r="O131" s="12"/>
      <c r="P131" s="12"/>
      <c r="Q131" s="12"/>
      <c r="R131" s="12"/>
      <c r="S131" s="13"/>
    </row>
    <row r="132" spans="1:19" ht="26.15" customHeight="1" outlineLevel="1" x14ac:dyDescent="0.35">
      <c r="A132" s="7"/>
      <c r="B132" s="207"/>
      <c r="C132" s="135">
        <f t="shared" si="10"/>
        <v>46137</v>
      </c>
      <c r="D132" s="136" t="str">
        <f t="shared" si="9"/>
        <v>Sa</v>
      </c>
      <c r="E132" s="11" t="str">
        <f t="shared" si="8"/>
        <v/>
      </c>
      <c r="F132" s="143" t="str">
        <f>IFERROR(VLOOKUP(C132,Einstellungen!$B$5:$C$95,2,FALSE),"")</f>
        <v>Internationaler Tag des Baumes</v>
      </c>
      <c r="G132" s="171"/>
      <c r="H132" s="170"/>
      <c r="I132" s="171"/>
      <c r="J132" s="170"/>
      <c r="K132" s="171"/>
      <c r="L132" s="172"/>
      <c r="M132" s="172"/>
      <c r="N132" s="12"/>
      <c r="O132" s="12"/>
      <c r="P132" s="12"/>
      <c r="Q132" s="12"/>
      <c r="R132" s="12"/>
      <c r="S132" s="13"/>
    </row>
    <row r="133" spans="1:19" ht="26.15" customHeight="1" outlineLevel="1" x14ac:dyDescent="0.35">
      <c r="A133" s="7"/>
      <c r="B133" s="207"/>
      <c r="C133" s="125">
        <f t="shared" si="10"/>
        <v>46138</v>
      </c>
      <c r="D133" s="126" t="str">
        <f t="shared" si="9"/>
        <v>So</v>
      </c>
      <c r="E133" s="14" t="str">
        <f t="shared" si="8"/>
        <v/>
      </c>
      <c r="F133" s="144" t="str">
        <f>IFERROR(VLOOKUP(C133,Einstellungen!$B$5:$C$95,2,FALSE),"")</f>
        <v/>
      </c>
      <c r="G133" s="171"/>
      <c r="H133" s="170"/>
      <c r="I133" s="171"/>
      <c r="J133" s="170"/>
      <c r="K133" s="171"/>
      <c r="L133" s="172"/>
      <c r="M133" s="172"/>
      <c r="N133" s="12"/>
      <c r="O133" s="12"/>
      <c r="P133" s="12"/>
      <c r="Q133" s="12"/>
      <c r="R133" s="12"/>
      <c r="S133" s="13"/>
    </row>
    <row r="134" spans="1:19" ht="26.15" customHeight="1" outlineLevel="1" x14ac:dyDescent="0.35">
      <c r="A134" s="7"/>
      <c r="B134" s="207"/>
      <c r="C134" s="127">
        <f t="shared" si="10"/>
        <v>46139</v>
      </c>
      <c r="D134" s="128" t="str">
        <f t="shared" si="9"/>
        <v>Mo</v>
      </c>
      <c r="E134" s="11">
        <f t="shared" si="8"/>
        <v>18</v>
      </c>
      <c r="F134" s="143" t="str">
        <f>IFERROR(VLOOKUP(C134,Einstellungen!$B$5:$C$95,2,FALSE),"")</f>
        <v/>
      </c>
      <c r="G134" s="171"/>
      <c r="H134" s="170"/>
      <c r="I134" s="171"/>
      <c r="J134" s="170"/>
      <c r="K134" s="171"/>
      <c r="L134" s="172"/>
      <c r="M134" s="172"/>
      <c r="N134" s="12"/>
      <c r="O134" s="12"/>
      <c r="P134" s="12"/>
      <c r="Q134" s="12"/>
      <c r="R134" s="12"/>
      <c r="S134" s="13"/>
    </row>
    <row r="135" spans="1:19" ht="26.15" customHeight="1" outlineLevel="1" x14ac:dyDescent="0.35">
      <c r="A135" s="7"/>
      <c r="B135" s="207"/>
      <c r="C135" s="127">
        <f t="shared" si="10"/>
        <v>46140</v>
      </c>
      <c r="D135" s="128" t="str">
        <f t="shared" si="9"/>
        <v>Di</v>
      </c>
      <c r="E135" s="11" t="str">
        <f t="shared" si="8"/>
        <v/>
      </c>
      <c r="F135" s="143" t="str">
        <f>IFERROR(VLOOKUP(C135,Einstellungen!$B$5:$C$95,2,FALSE),"")</f>
        <v/>
      </c>
      <c r="G135" s="171"/>
      <c r="H135" s="170"/>
      <c r="I135" s="171"/>
      <c r="J135" s="170"/>
      <c r="K135" s="171"/>
      <c r="L135" s="172"/>
      <c r="M135" s="172"/>
      <c r="N135" s="12"/>
      <c r="O135" s="12"/>
      <c r="P135" s="12"/>
      <c r="Q135" s="12"/>
      <c r="R135" s="12"/>
      <c r="S135" s="13"/>
    </row>
    <row r="136" spans="1:19" ht="26.15" customHeight="1" outlineLevel="1" x14ac:dyDescent="0.35">
      <c r="A136" s="7"/>
      <c r="B136" s="207"/>
      <c r="C136" s="127">
        <f t="shared" si="10"/>
        <v>46141</v>
      </c>
      <c r="D136" s="128" t="str">
        <f t="shared" si="9"/>
        <v>Mi</v>
      </c>
      <c r="E136" s="11" t="str">
        <f t="shared" si="8"/>
        <v/>
      </c>
      <c r="F136" s="143" t="str">
        <f>IFERROR(VLOOKUP(C136,Einstellungen!$B$5:$C$95,2,FALSE),"")</f>
        <v/>
      </c>
      <c r="G136" s="171"/>
      <c r="H136" s="170"/>
      <c r="I136" s="171"/>
      <c r="J136" s="170"/>
      <c r="K136" s="171"/>
      <c r="L136" s="172"/>
      <c r="M136" s="172"/>
      <c r="N136" s="12"/>
      <c r="O136" s="12"/>
      <c r="P136" s="12"/>
      <c r="Q136" s="12"/>
      <c r="R136" s="12"/>
      <c r="S136" s="13"/>
    </row>
    <row r="137" spans="1:19" ht="26.15" customHeight="1" outlineLevel="1" thickBot="1" x14ac:dyDescent="0.4">
      <c r="A137" s="7"/>
      <c r="B137" s="207"/>
      <c r="C137" s="127">
        <f t="shared" si="10"/>
        <v>46142</v>
      </c>
      <c r="D137" s="128" t="str">
        <f t="shared" si="9"/>
        <v>Do</v>
      </c>
      <c r="E137" s="11" t="str">
        <f t="shared" si="8"/>
        <v/>
      </c>
      <c r="F137" s="147" t="str">
        <f>IFERROR(VLOOKUP(C137,Einstellungen!$B$5:$C$95,2,FALSE),"")</f>
        <v/>
      </c>
      <c r="G137" s="174"/>
      <c r="H137" s="175"/>
      <c r="I137" s="174"/>
      <c r="J137" s="175"/>
      <c r="K137" s="174"/>
      <c r="L137" s="176"/>
      <c r="M137" s="176"/>
      <c r="N137" s="16"/>
      <c r="O137" s="16"/>
      <c r="P137" s="16"/>
      <c r="Q137" s="16"/>
      <c r="R137" s="16"/>
      <c r="S137" s="17"/>
    </row>
    <row r="138" spans="1:19" ht="26.15" customHeight="1" x14ac:dyDescent="0.35">
      <c r="A138" s="7"/>
      <c r="B138" s="210" t="s">
        <v>10</v>
      </c>
      <c r="C138" s="211"/>
      <c r="D138" s="211"/>
      <c r="E138" s="211"/>
      <c r="F138" s="25"/>
      <c r="G138" s="25"/>
      <c r="H138" s="163"/>
      <c r="I138" s="25"/>
      <c r="J138" s="163"/>
      <c r="K138" s="25"/>
      <c r="L138" s="26"/>
      <c r="M138" s="26"/>
      <c r="N138" s="19">
        <f>SUM(N108:N137)</f>
        <v>0</v>
      </c>
      <c r="O138" s="19">
        <f t="shared" ref="O138:P138" si="12">SUM(O108:O137)</f>
        <v>0</v>
      </c>
      <c r="P138" s="19">
        <f t="shared" si="12"/>
        <v>0</v>
      </c>
      <c r="Q138" s="19">
        <f t="shared" ref="Q138:S138" si="13">SUM(Q108:Q137)</f>
        <v>0</v>
      </c>
      <c r="R138" s="19">
        <f t="shared" si="13"/>
        <v>0</v>
      </c>
      <c r="S138" s="20">
        <f t="shared" si="13"/>
        <v>0</v>
      </c>
    </row>
    <row r="139" spans="1:19" ht="26.15" customHeight="1" thickBot="1" x14ac:dyDescent="0.4">
      <c r="A139" s="7"/>
      <c r="B139" s="212"/>
      <c r="C139" s="213"/>
      <c r="D139" s="213"/>
      <c r="E139" s="213"/>
      <c r="F139" s="27"/>
      <c r="G139" s="27"/>
      <c r="H139" s="164"/>
      <c r="I139" s="27"/>
      <c r="J139" s="164"/>
      <c r="K139" s="27"/>
      <c r="L139" s="28"/>
      <c r="M139" s="28"/>
      <c r="N139" s="29"/>
      <c r="O139" s="29"/>
      <c r="P139" s="29"/>
      <c r="Q139" s="29"/>
      <c r="R139" s="29"/>
      <c r="S139" s="30"/>
    </row>
    <row r="140" spans="1:19" ht="26.15" customHeight="1" outlineLevel="1" thickTop="1" x14ac:dyDescent="0.35">
      <c r="A140" s="7"/>
      <c r="B140" s="200" t="str">
        <f>TEXT(C140,"MMMM")</f>
        <v>Mai</v>
      </c>
      <c r="C140" s="141">
        <f>C137+1</f>
        <v>46143</v>
      </c>
      <c r="D140" s="142" t="str">
        <f t="shared" si="9"/>
        <v>Fr</v>
      </c>
      <c r="E140" s="49" t="str">
        <f t="shared" si="8"/>
        <v/>
      </c>
      <c r="F140" s="146" t="str">
        <f>IFERROR(VLOOKUP(C140,Einstellungen!$B$5:$C$95,2,FALSE),"")</f>
        <v>1. Mai / Tag der Arbeit</v>
      </c>
      <c r="G140" s="171"/>
      <c r="H140" s="170"/>
      <c r="I140" s="171"/>
      <c r="J140" s="170"/>
      <c r="K140" s="171"/>
      <c r="L140" s="172"/>
      <c r="M140" s="172"/>
      <c r="N140" s="12"/>
      <c r="O140" s="12"/>
      <c r="P140" s="12"/>
      <c r="Q140" s="12"/>
      <c r="R140" s="12"/>
      <c r="S140" s="13"/>
    </row>
    <row r="141" spans="1:19" ht="26.15" customHeight="1" outlineLevel="1" x14ac:dyDescent="0.35">
      <c r="A141" s="7"/>
      <c r="B141" s="201"/>
      <c r="C141" s="127">
        <f t="shared" si="10"/>
        <v>46144</v>
      </c>
      <c r="D141" s="128" t="str">
        <f t="shared" si="9"/>
        <v>Sa</v>
      </c>
      <c r="E141" s="11" t="str">
        <f t="shared" si="8"/>
        <v/>
      </c>
      <c r="F141" s="143" t="str">
        <f>IFERROR(VLOOKUP(C141,Einstellungen!$B$5:$C$95,2,FALSE),"")</f>
        <v/>
      </c>
      <c r="G141" s="171"/>
      <c r="H141" s="170"/>
      <c r="I141" s="171"/>
      <c r="J141" s="170"/>
      <c r="K141" s="171"/>
      <c r="L141" s="172"/>
      <c r="M141" s="172"/>
      <c r="N141" s="12"/>
      <c r="O141" s="12"/>
      <c r="P141" s="12"/>
      <c r="Q141" s="12"/>
      <c r="R141" s="12"/>
      <c r="S141" s="13"/>
    </row>
    <row r="142" spans="1:19" ht="26.15" customHeight="1" outlineLevel="1" x14ac:dyDescent="0.35">
      <c r="A142" s="7"/>
      <c r="B142" s="201"/>
      <c r="C142" s="125">
        <f t="shared" si="10"/>
        <v>46145</v>
      </c>
      <c r="D142" s="126" t="str">
        <f t="shared" si="9"/>
        <v>So</v>
      </c>
      <c r="E142" s="14" t="str">
        <f t="shared" si="8"/>
        <v/>
      </c>
      <c r="F142" s="144" t="str">
        <f>IFERROR(VLOOKUP(C142,Einstellungen!$B$5:$C$95,2,FALSE),"")</f>
        <v/>
      </c>
      <c r="G142" s="171"/>
      <c r="H142" s="170"/>
      <c r="I142" s="171"/>
      <c r="J142" s="170"/>
      <c r="K142" s="171"/>
      <c r="L142" s="172"/>
      <c r="M142" s="172"/>
      <c r="N142" s="12"/>
      <c r="O142" s="12"/>
      <c r="P142" s="12"/>
      <c r="Q142" s="12"/>
      <c r="R142" s="12"/>
      <c r="S142" s="13"/>
    </row>
    <row r="143" spans="1:19" ht="26.15" customHeight="1" outlineLevel="1" x14ac:dyDescent="0.35">
      <c r="A143" s="7"/>
      <c r="B143" s="201"/>
      <c r="C143" s="127">
        <f t="shared" si="10"/>
        <v>46146</v>
      </c>
      <c r="D143" s="128" t="str">
        <f t="shared" si="9"/>
        <v>Mo</v>
      </c>
      <c r="E143" s="11">
        <f t="shared" si="8"/>
        <v>19</v>
      </c>
      <c r="F143" s="143" t="str">
        <f>IFERROR(VLOOKUP(C143,Einstellungen!$B$5:$C$95,2,FALSE),"")</f>
        <v/>
      </c>
      <c r="G143" s="171"/>
      <c r="H143" s="170"/>
      <c r="I143" s="171"/>
      <c r="J143" s="170"/>
      <c r="K143" s="171"/>
      <c r="L143" s="172"/>
      <c r="M143" s="172"/>
      <c r="N143" s="12"/>
      <c r="O143" s="12"/>
      <c r="P143" s="12"/>
      <c r="Q143" s="12"/>
      <c r="R143" s="12"/>
      <c r="S143" s="13"/>
    </row>
    <row r="144" spans="1:19" ht="26.15" customHeight="1" outlineLevel="1" x14ac:dyDescent="0.35">
      <c r="A144" s="7"/>
      <c r="B144" s="201"/>
      <c r="C144" s="127">
        <f t="shared" si="10"/>
        <v>46147</v>
      </c>
      <c r="D144" s="128" t="str">
        <f t="shared" si="9"/>
        <v>Di</v>
      </c>
      <c r="E144" s="11" t="str">
        <f t="shared" si="8"/>
        <v/>
      </c>
      <c r="F144" s="143" t="str">
        <f>IFERROR(VLOOKUP(C144,Einstellungen!$B$5:$C$95,2,FALSE),"")</f>
        <v/>
      </c>
      <c r="G144" s="171"/>
      <c r="H144" s="170"/>
      <c r="I144" s="171"/>
      <c r="J144" s="170"/>
      <c r="K144" s="171"/>
      <c r="L144" s="172"/>
      <c r="M144" s="172"/>
      <c r="N144" s="12"/>
      <c r="O144" s="12"/>
      <c r="P144" s="12"/>
      <c r="Q144" s="12"/>
      <c r="R144" s="12"/>
      <c r="S144" s="13"/>
    </row>
    <row r="145" spans="1:19" ht="26.15" customHeight="1" outlineLevel="1" x14ac:dyDescent="0.35">
      <c r="A145" s="7"/>
      <c r="B145" s="201"/>
      <c r="C145" s="127">
        <f t="shared" si="10"/>
        <v>46148</v>
      </c>
      <c r="D145" s="128" t="str">
        <f t="shared" si="9"/>
        <v>Mi</v>
      </c>
      <c r="E145" s="11" t="str">
        <f t="shared" si="8"/>
        <v/>
      </c>
      <c r="F145" s="143" t="str">
        <f>IFERROR(VLOOKUP(C145,Einstellungen!$B$5:$C$95,2,FALSE),"")</f>
        <v>Weltkindermaltag</v>
      </c>
      <c r="G145" s="171"/>
      <c r="H145" s="170"/>
      <c r="I145" s="171"/>
      <c r="J145" s="170"/>
      <c r="K145" s="171"/>
      <c r="L145" s="172"/>
      <c r="M145" s="172"/>
      <c r="N145" s="12"/>
      <c r="O145" s="12"/>
      <c r="P145" s="12"/>
      <c r="Q145" s="12"/>
      <c r="R145" s="12"/>
      <c r="S145" s="13"/>
    </row>
    <row r="146" spans="1:19" ht="26.15" customHeight="1" outlineLevel="1" x14ac:dyDescent="0.35">
      <c r="A146" s="7"/>
      <c r="B146" s="201"/>
      <c r="C146" s="127">
        <f t="shared" si="10"/>
        <v>46149</v>
      </c>
      <c r="D146" s="128" t="str">
        <f t="shared" si="9"/>
        <v>Do</v>
      </c>
      <c r="E146" s="11" t="str">
        <f t="shared" si="8"/>
        <v/>
      </c>
      <c r="F146" s="143" t="str">
        <f>IFERROR(VLOOKUP(C146,Einstellungen!$B$5:$C$95,2,FALSE),"")</f>
        <v/>
      </c>
      <c r="G146" s="171"/>
      <c r="H146" s="170"/>
      <c r="I146" s="171"/>
      <c r="J146" s="170"/>
      <c r="K146" s="171"/>
      <c r="L146" s="172"/>
      <c r="M146" s="172"/>
      <c r="N146" s="12"/>
      <c r="O146" s="12"/>
      <c r="P146" s="12"/>
      <c r="Q146" s="12"/>
      <c r="R146" s="12"/>
      <c r="S146" s="13"/>
    </row>
    <row r="147" spans="1:19" ht="26.15" customHeight="1" outlineLevel="1" x14ac:dyDescent="0.35">
      <c r="A147" s="7"/>
      <c r="B147" s="201"/>
      <c r="C147" s="127">
        <f t="shared" si="10"/>
        <v>46150</v>
      </c>
      <c r="D147" s="128" t="str">
        <f t="shared" si="9"/>
        <v>Fr</v>
      </c>
      <c r="E147" s="11" t="str">
        <f t="shared" si="8"/>
        <v/>
      </c>
      <c r="F147" s="143" t="str">
        <f>IFERROR(VLOOKUP(C147,Einstellungen!$B$5:$C$95,2,FALSE),"")</f>
        <v/>
      </c>
      <c r="G147" s="171"/>
      <c r="H147" s="170"/>
      <c r="I147" s="171"/>
      <c r="J147" s="170"/>
      <c r="K147" s="171"/>
      <c r="L147" s="172"/>
      <c r="M147" s="172"/>
      <c r="N147" s="12"/>
      <c r="O147" s="12"/>
      <c r="P147" s="12"/>
      <c r="Q147" s="12"/>
      <c r="R147" s="12"/>
      <c r="S147" s="13"/>
    </row>
    <row r="148" spans="1:19" ht="26.15" customHeight="1" outlineLevel="1" x14ac:dyDescent="0.35">
      <c r="A148" s="7"/>
      <c r="B148" s="201"/>
      <c r="C148" s="135">
        <f t="shared" si="10"/>
        <v>46151</v>
      </c>
      <c r="D148" s="136" t="str">
        <f t="shared" si="9"/>
        <v>Sa</v>
      </c>
      <c r="E148" s="49" t="str">
        <f t="shared" ref="E148:E220" si="14">IF(TEXT(C148,"TTT")="Mo",WEEKNUM(C148,21),"")</f>
        <v/>
      </c>
      <c r="F148" s="146" t="str">
        <f>IFERROR(VLOOKUP(C148,Einstellungen!$B$5:$C$95,2,FALSE),"")</f>
        <v/>
      </c>
      <c r="G148" s="171"/>
      <c r="H148" s="170"/>
      <c r="I148" s="171"/>
      <c r="J148" s="170"/>
      <c r="K148" s="171"/>
      <c r="L148" s="172"/>
      <c r="M148" s="172"/>
      <c r="N148" s="12"/>
      <c r="O148" s="12"/>
      <c r="P148" s="12"/>
      <c r="Q148" s="12"/>
      <c r="R148" s="12"/>
      <c r="S148" s="13"/>
    </row>
    <row r="149" spans="1:19" ht="26.15" customHeight="1" outlineLevel="1" x14ac:dyDescent="0.35">
      <c r="A149" s="7"/>
      <c r="B149" s="201"/>
      <c r="C149" s="125">
        <f t="shared" si="10"/>
        <v>46152</v>
      </c>
      <c r="D149" s="126" t="str">
        <f t="shared" ref="D149:D221" si="15">TEXT(C149,"TTT")</f>
        <v>So</v>
      </c>
      <c r="E149" s="14" t="str">
        <f t="shared" si="14"/>
        <v/>
      </c>
      <c r="F149" s="144" t="str">
        <f>IFERROR(VLOOKUP(C149,Einstellungen!$B$5:$C$95,2,FALSE),"")</f>
        <v>Muttertag</v>
      </c>
      <c r="G149" s="171"/>
      <c r="H149" s="170"/>
      <c r="I149" s="171"/>
      <c r="J149" s="170"/>
      <c r="K149" s="171"/>
      <c r="L149" s="172"/>
      <c r="M149" s="172"/>
      <c r="N149" s="12"/>
      <c r="O149" s="12"/>
      <c r="P149" s="12"/>
      <c r="Q149" s="12"/>
      <c r="R149" s="12"/>
      <c r="S149" s="13"/>
    </row>
    <row r="150" spans="1:19" ht="26.15" customHeight="1" outlineLevel="1" x14ac:dyDescent="0.35">
      <c r="A150" s="7"/>
      <c r="B150" s="201"/>
      <c r="C150" s="127">
        <f t="shared" ref="C150:C222" si="16">C149+1</f>
        <v>46153</v>
      </c>
      <c r="D150" s="128" t="str">
        <f t="shared" si="15"/>
        <v>Mo</v>
      </c>
      <c r="E150" s="11">
        <f t="shared" si="14"/>
        <v>20</v>
      </c>
      <c r="F150" s="143" t="str">
        <f>IFERROR(VLOOKUP(C150,Einstellungen!$B$5:$C$95,2,FALSE),"")</f>
        <v/>
      </c>
      <c r="G150" s="171"/>
      <c r="H150" s="170"/>
      <c r="I150" s="171"/>
      <c r="J150" s="170"/>
      <c r="K150" s="171"/>
      <c r="L150" s="172"/>
      <c r="M150" s="172"/>
      <c r="N150" s="12"/>
      <c r="O150" s="12"/>
      <c r="P150" s="12"/>
      <c r="Q150" s="12"/>
      <c r="R150" s="12"/>
      <c r="S150" s="13"/>
    </row>
    <row r="151" spans="1:19" ht="26.15" customHeight="1" outlineLevel="1" x14ac:dyDescent="0.35">
      <c r="A151" s="7"/>
      <c r="B151" s="201"/>
      <c r="C151" s="127">
        <f t="shared" si="16"/>
        <v>46154</v>
      </c>
      <c r="D151" s="128" t="str">
        <f t="shared" si="15"/>
        <v>Di</v>
      </c>
      <c r="E151" s="11" t="str">
        <f t="shared" si="14"/>
        <v/>
      </c>
      <c r="F151" s="143" t="str">
        <f>IFERROR(VLOOKUP(C151,Einstellungen!$B$5:$C$95,2,FALSE),"")</f>
        <v/>
      </c>
      <c r="G151" s="171"/>
      <c r="H151" s="170"/>
      <c r="I151" s="171"/>
      <c r="J151" s="170"/>
      <c r="K151" s="171"/>
      <c r="L151" s="172"/>
      <c r="M151" s="172"/>
      <c r="N151" s="12"/>
      <c r="O151" s="12"/>
      <c r="P151" s="12"/>
      <c r="Q151" s="12"/>
      <c r="R151" s="12"/>
      <c r="S151" s="13"/>
    </row>
    <row r="152" spans="1:19" ht="26.15" customHeight="1" outlineLevel="1" x14ac:dyDescent="0.35">
      <c r="A152" s="7"/>
      <c r="B152" s="201"/>
      <c r="C152" s="127">
        <f t="shared" si="16"/>
        <v>46155</v>
      </c>
      <c r="D152" s="128" t="str">
        <f t="shared" si="15"/>
        <v>Mi</v>
      </c>
      <c r="E152" s="11" t="str">
        <f t="shared" si="14"/>
        <v/>
      </c>
      <c r="F152" s="143" t="str">
        <f>IFERROR(VLOOKUP(C152,Einstellungen!$B$5:$C$95,2,FALSE),"")</f>
        <v/>
      </c>
      <c r="G152" s="171"/>
      <c r="H152" s="170"/>
      <c r="I152" s="171"/>
      <c r="J152" s="170"/>
      <c r="K152" s="171"/>
      <c r="L152" s="172"/>
      <c r="M152" s="172"/>
      <c r="N152" s="12"/>
      <c r="O152" s="12"/>
      <c r="P152" s="12"/>
      <c r="Q152" s="12"/>
      <c r="R152" s="12"/>
      <c r="S152" s="13"/>
    </row>
    <row r="153" spans="1:19" ht="26.15" customHeight="1" outlineLevel="1" x14ac:dyDescent="0.35">
      <c r="A153" s="7"/>
      <c r="B153" s="201"/>
      <c r="C153" s="141">
        <f t="shared" si="16"/>
        <v>46156</v>
      </c>
      <c r="D153" s="142" t="str">
        <f t="shared" si="15"/>
        <v>Do</v>
      </c>
      <c r="E153" s="55" t="str">
        <f t="shared" si="14"/>
        <v/>
      </c>
      <c r="F153" s="146" t="str">
        <f>IFERROR(VLOOKUP(C153,Einstellungen!$B$5:$C$95,2,FALSE),"")</f>
        <v>Christi Himmelfahrt (Vatertag)</v>
      </c>
      <c r="G153" s="171"/>
      <c r="H153" s="170"/>
      <c r="I153" s="171"/>
      <c r="J153" s="170"/>
      <c r="K153" s="171"/>
      <c r="L153" s="172"/>
      <c r="M153" s="172"/>
      <c r="N153" s="12"/>
      <c r="O153" s="12"/>
      <c r="P153" s="12"/>
      <c r="Q153" s="12"/>
      <c r="R153" s="12"/>
      <c r="S153" s="13"/>
    </row>
    <row r="154" spans="1:19" ht="26.15" customHeight="1" outlineLevel="1" x14ac:dyDescent="0.35">
      <c r="A154" s="7"/>
      <c r="B154" s="201"/>
      <c r="C154" s="129">
        <f t="shared" si="16"/>
        <v>46157</v>
      </c>
      <c r="D154" s="130" t="str">
        <f t="shared" si="15"/>
        <v>Fr</v>
      </c>
      <c r="E154" s="11" t="str">
        <f t="shared" si="14"/>
        <v/>
      </c>
      <c r="F154" s="143" t="str">
        <f>IFERROR(VLOOKUP(C154,Einstellungen!$B$5:$C$95,2,FALSE),"")</f>
        <v>Internationaler Tag der Familie</v>
      </c>
      <c r="G154" s="171"/>
      <c r="H154" s="170"/>
      <c r="I154" s="171"/>
      <c r="J154" s="170"/>
      <c r="K154" s="171"/>
      <c r="L154" s="172"/>
      <c r="M154" s="172"/>
      <c r="N154" s="12"/>
      <c r="O154" s="12"/>
      <c r="P154" s="12"/>
      <c r="Q154" s="12"/>
      <c r="R154" s="12"/>
      <c r="S154" s="13"/>
    </row>
    <row r="155" spans="1:19" ht="26.15" customHeight="1" outlineLevel="1" x14ac:dyDescent="0.35">
      <c r="A155" s="7"/>
      <c r="B155" s="201"/>
      <c r="C155" s="127">
        <f t="shared" si="16"/>
        <v>46158</v>
      </c>
      <c r="D155" s="128" t="str">
        <f t="shared" si="15"/>
        <v>Sa</v>
      </c>
      <c r="E155" s="11" t="str">
        <f t="shared" si="14"/>
        <v/>
      </c>
      <c r="F155" s="143" t="str">
        <f>IFERROR(VLOOKUP(C155,Einstellungen!$B$5:$C$95,2,FALSE),"")</f>
        <v/>
      </c>
      <c r="G155" s="171"/>
      <c r="H155" s="170"/>
      <c r="I155" s="171"/>
      <c r="J155" s="170"/>
      <c r="K155" s="171"/>
      <c r="L155" s="172"/>
      <c r="M155" s="172"/>
      <c r="N155" s="12"/>
      <c r="O155" s="12"/>
      <c r="P155" s="12"/>
      <c r="Q155" s="12"/>
      <c r="R155" s="12"/>
      <c r="S155" s="13"/>
    </row>
    <row r="156" spans="1:19" ht="26.15" customHeight="1" outlineLevel="1" x14ac:dyDescent="0.35">
      <c r="A156" s="7"/>
      <c r="B156" s="201"/>
      <c r="C156" s="125">
        <f t="shared" si="16"/>
        <v>46159</v>
      </c>
      <c r="D156" s="126" t="str">
        <f t="shared" si="15"/>
        <v>So</v>
      </c>
      <c r="E156" s="14" t="str">
        <f t="shared" si="14"/>
        <v/>
      </c>
      <c r="F156" s="144" t="str">
        <f>IFERROR(VLOOKUP(C156,Einstellungen!$B$5:$C$95,2,FALSE),"")</f>
        <v>Internationaler Museumstag</v>
      </c>
      <c r="G156" s="171"/>
      <c r="H156" s="170"/>
      <c r="I156" s="171"/>
      <c r="J156" s="170"/>
      <c r="K156" s="171"/>
      <c r="L156" s="172"/>
      <c r="M156" s="172"/>
      <c r="N156" s="12"/>
      <c r="O156" s="12"/>
      <c r="P156" s="12"/>
      <c r="Q156" s="12"/>
      <c r="R156" s="12"/>
      <c r="S156" s="13"/>
    </row>
    <row r="157" spans="1:19" ht="26.15" customHeight="1" outlineLevel="1" x14ac:dyDescent="0.35">
      <c r="A157" s="7"/>
      <c r="B157" s="201"/>
      <c r="C157" s="127">
        <f t="shared" si="16"/>
        <v>46160</v>
      </c>
      <c r="D157" s="128" t="str">
        <f t="shared" si="15"/>
        <v>Mo</v>
      </c>
      <c r="E157" s="11">
        <f t="shared" si="14"/>
        <v>21</v>
      </c>
      <c r="F157" s="143" t="str">
        <f>IFERROR(VLOOKUP(C157,Einstellungen!$B$5:$C$95,2,FALSE),"")</f>
        <v/>
      </c>
      <c r="G157" s="171"/>
      <c r="H157" s="170"/>
      <c r="I157" s="171"/>
      <c r="J157" s="170"/>
      <c r="K157" s="171"/>
      <c r="L157" s="172"/>
      <c r="M157" s="172"/>
      <c r="N157" s="12"/>
      <c r="O157" s="12"/>
      <c r="P157" s="12"/>
      <c r="Q157" s="12"/>
      <c r="R157" s="12"/>
      <c r="S157" s="13"/>
    </row>
    <row r="158" spans="1:19" ht="26.15" customHeight="1" outlineLevel="1" x14ac:dyDescent="0.35">
      <c r="A158" s="7"/>
      <c r="B158" s="201"/>
      <c r="C158" s="135">
        <f t="shared" si="16"/>
        <v>46161</v>
      </c>
      <c r="D158" s="136" t="str">
        <f t="shared" si="15"/>
        <v>Di</v>
      </c>
      <c r="E158" s="50" t="str">
        <f t="shared" si="14"/>
        <v/>
      </c>
      <c r="F158" s="146" t="str">
        <f>IFERROR(VLOOKUP(C158,Einstellungen!$B$5:$C$95,2,FALSE),"")</f>
        <v/>
      </c>
      <c r="G158" s="171"/>
      <c r="H158" s="170"/>
      <c r="I158" s="171"/>
      <c r="J158" s="170"/>
      <c r="K158" s="171"/>
      <c r="L158" s="172"/>
      <c r="M158" s="172"/>
      <c r="N158" s="12"/>
      <c r="O158" s="12"/>
      <c r="P158" s="12"/>
      <c r="Q158" s="12"/>
      <c r="R158" s="12"/>
      <c r="S158" s="13"/>
    </row>
    <row r="159" spans="1:19" ht="26.15" customHeight="1" outlineLevel="1" x14ac:dyDescent="0.35">
      <c r="A159" s="7"/>
      <c r="B159" s="201"/>
      <c r="C159" s="135">
        <f t="shared" si="16"/>
        <v>46162</v>
      </c>
      <c r="D159" s="136" t="str">
        <f t="shared" si="15"/>
        <v>Mi</v>
      </c>
      <c r="E159" s="49" t="str">
        <f t="shared" si="14"/>
        <v/>
      </c>
      <c r="F159" s="148" t="str">
        <f>IFERROR(VLOOKUP(C159,Einstellungen!$B$5:$C$95,2,FALSE),"")</f>
        <v/>
      </c>
      <c r="G159" s="171"/>
      <c r="H159" s="170"/>
      <c r="I159" s="171"/>
      <c r="J159" s="170"/>
      <c r="K159" s="171"/>
      <c r="L159" s="172"/>
      <c r="M159" s="172"/>
      <c r="N159" s="12"/>
      <c r="O159" s="12"/>
      <c r="P159" s="12"/>
      <c r="Q159" s="12"/>
      <c r="R159" s="12"/>
      <c r="S159" s="13"/>
    </row>
    <row r="160" spans="1:19" ht="26.15" customHeight="1" outlineLevel="1" x14ac:dyDescent="0.35">
      <c r="A160" s="7"/>
      <c r="B160" s="201"/>
      <c r="C160" s="135">
        <f t="shared" si="16"/>
        <v>46163</v>
      </c>
      <c r="D160" s="136" t="str">
        <f t="shared" si="15"/>
        <v>Do</v>
      </c>
      <c r="E160" s="11" t="str">
        <f t="shared" si="14"/>
        <v/>
      </c>
      <c r="F160" s="145" t="str">
        <f>IFERROR(VLOOKUP(C160,Einstellungen!$B$5:$C$95,2,FALSE),"")</f>
        <v/>
      </c>
      <c r="G160" s="171"/>
      <c r="H160" s="170"/>
      <c r="I160" s="171"/>
      <c r="J160" s="170"/>
      <c r="K160" s="171"/>
      <c r="L160" s="172"/>
      <c r="M160" s="172"/>
      <c r="N160" s="12"/>
      <c r="O160" s="12"/>
      <c r="P160" s="12"/>
      <c r="Q160" s="12"/>
      <c r="R160" s="12"/>
      <c r="S160" s="13"/>
    </row>
    <row r="161" spans="1:19" ht="26.15" customHeight="1" outlineLevel="1" x14ac:dyDescent="0.35">
      <c r="A161" s="7"/>
      <c r="B161" s="201"/>
      <c r="C161" s="127">
        <f t="shared" si="16"/>
        <v>46164</v>
      </c>
      <c r="D161" s="128" t="str">
        <f t="shared" si="15"/>
        <v>Fr</v>
      </c>
      <c r="E161" s="11" t="str">
        <f t="shared" si="14"/>
        <v/>
      </c>
      <c r="F161" s="143" t="str">
        <f>IFERROR(VLOOKUP(C161,Einstellungen!$B$5:$C$95,2,FALSE),"")</f>
        <v/>
      </c>
      <c r="G161" s="171"/>
      <c r="H161" s="170"/>
      <c r="I161" s="171"/>
      <c r="J161" s="170"/>
      <c r="K161" s="171"/>
      <c r="L161" s="172"/>
      <c r="M161" s="172"/>
      <c r="N161" s="12"/>
      <c r="O161" s="12"/>
      <c r="P161" s="12"/>
      <c r="Q161" s="12"/>
      <c r="R161" s="12"/>
      <c r="S161" s="13"/>
    </row>
    <row r="162" spans="1:19" ht="26.15" customHeight="1" outlineLevel="1" x14ac:dyDescent="0.35">
      <c r="A162" s="7"/>
      <c r="B162" s="201"/>
      <c r="C162" s="127">
        <f t="shared" si="16"/>
        <v>46165</v>
      </c>
      <c r="D162" s="128" t="str">
        <f t="shared" si="15"/>
        <v>Sa</v>
      </c>
      <c r="E162" s="11" t="str">
        <f t="shared" si="14"/>
        <v/>
      </c>
      <c r="F162" s="143" t="str">
        <f>IFERROR(VLOOKUP(C162,Einstellungen!$B$5:$C$95,2,FALSE),"")</f>
        <v/>
      </c>
      <c r="G162" s="171"/>
      <c r="H162" s="170"/>
      <c r="I162" s="171"/>
      <c r="J162" s="170"/>
      <c r="K162" s="171"/>
      <c r="L162" s="172"/>
      <c r="M162" s="172"/>
      <c r="N162" s="12"/>
      <c r="O162" s="12"/>
      <c r="P162" s="12"/>
      <c r="Q162" s="12"/>
      <c r="R162" s="12"/>
      <c r="S162" s="13"/>
    </row>
    <row r="163" spans="1:19" ht="26.15" customHeight="1" outlineLevel="1" x14ac:dyDescent="0.35">
      <c r="A163" s="7"/>
      <c r="B163" s="201"/>
      <c r="C163" s="139">
        <f t="shared" si="16"/>
        <v>46166</v>
      </c>
      <c r="D163" s="140" t="str">
        <f t="shared" si="15"/>
        <v>So</v>
      </c>
      <c r="E163" s="14" t="str">
        <f t="shared" si="14"/>
        <v/>
      </c>
      <c r="F163" s="153" t="str">
        <f>IFERROR(VLOOKUP(C163,Einstellungen!$B$5:$C$95,2,FALSE),"")</f>
        <v>Pfingstsonntag</v>
      </c>
      <c r="G163" s="171"/>
      <c r="H163" s="170"/>
      <c r="I163" s="171"/>
      <c r="J163" s="170"/>
      <c r="K163" s="171"/>
      <c r="L163" s="172"/>
      <c r="M163" s="172"/>
      <c r="N163" s="12"/>
      <c r="O163" s="12"/>
      <c r="P163" s="12"/>
      <c r="Q163" s="12"/>
      <c r="R163" s="12"/>
      <c r="S163" s="13"/>
    </row>
    <row r="164" spans="1:19" ht="26.15" customHeight="1" outlineLevel="1" x14ac:dyDescent="0.35">
      <c r="A164" s="7"/>
      <c r="B164" s="201"/>
      <c r="C164" s="141">
        <f t="shared" si="16"/>
        <v>46167</v>
      </c>
      <c r="D164" s="142" t="str">
        <f t="shared" si="15"/>
        <v>Mo</v>
      </c>
      <c r="E164" s="11">
        <f t="shared" si="14"/>
        <v>22</v>
      </c>
      <c r="F164" s="146" t="str">
        <f>IFERROR(VLOOKUP(C164,Einstellungen!$B$5:$C$95,2,FALSE),"")</f>
        <v>Pfingstmontag</v>
      </c>
      <c r="G164" s="171"/>
      <c r="H164" s="170"/>
      <c r="I164" s="171"/>
      <c r="J164" s="170"/>
      <c r="K164" s="171"/>
      <c r="L164" s="172"/>
      <c r="M164" s="172"/>
      <c r="N164" s="12"/>
      <c r="O164" s="12"/>
      <c r="P164" s="12"/>
      <c r="Q164" s="12"/>
      <c r="R164" s="12"/>
      <c r="S164" s="13"/>
    </row>
    <row r="165" spans="1:19" ht="26.15" customHeight="1" outlineLevel="1" x14ac:dyDescent="0.35">
      <c r="A165" s="7"/>
      <c r="B165" s="201"/>
      <c r="C165" s="127">
        <f t="shared" si="16"/>
        <v>46168</v>
      </c>
      <c r="D165" s="128" t="str">
        <f t="shared" si="15"/>
        <v>Di</v>
      </c>
      <c r="E165" s="11" t="str">
        <f t="shared" si="14"/>
        <v/>
      </c>
      <c r="F165" s="143" t="str">
        <f>IFERROR(VLOOKUP(C165,Einstellungen!$B$5:$C$95,2,FALSE),"")</f>
        <v/>
      </c>
      <c r="G165" s="171"/>
      <c r="H165" s="170"/>
      <c r="I165" s="171"/>
      <c r="J165" s="170"/>
      <c r="K165" s="171"/>
      <c r="L165" s="172"/>
      <c r="M165" s="172"/>
      <c r="N165" s="12"/>
      <c r="O165" s="12"/>
      <c r="P165" s="12"/>
      <c r="Q165" s="12"/>
      <c r="R165" s="12"/>
      <c r="S165" s="13"/>
    </row>
    <row r="166" spans="1:19" ht="26.15" customHeight="1" outlineLevel="1" x14ac:dyDescent="0.35">
      <c r="A166" s="7"/>
      <c r="B166" s="201"/>
      <c r="C166" s="127">
        <f t="shared" si="16"/>
        <v>46169</v>
      </c>
      <c r="D166" s="128" t="str">
        <f t="shared" si="15"/>
        <v>Mi</v>
      </c>
      <c r="E166" s="11" t="str">
        <f t="shared" si="14"/>
        <v/>
      </c>
      <c r="F166" s="143" t="str">
        <f>IFERROR(VLOOKUP(C166,Einstellungen!$B$5:$C$95,2,FALSE),"")</f>
        <v/>
      </c>
      <c r="G166" s="171"/>
      <c r="H166" s="170"/>
      <c r="I166" s="171"/>
      <c r="J166" s="170"/>
      <c r="K166" s="171"/>
      <c r="L166" s="172"/>
      <c r="M166" s="172"/>
      <c r="N166" s="12"/>
      <c r="O166" s="12"/>
      <c r="P166" s="12"/>
      <c r="Q166" s="12"/>
      <c r="R166" s="12"/>
      <c r="S166" s="13"/>
    </row>
    <row r="167" spans="1:19" ht="26.15" customHeight="1" outlineLevel="1" x14ac:dyDescent="0.35">
      <c r="A167" s="7"/>
      <c r="B167" s="201"/>
      <c r="C167" s="127">
        <f t="shared" si="16"/>
        <v>46170</v>
      </c>
      <c r="D167" s="128" t="str">
        <f t="shared" si="15"/>
        <v>Do</v>
      </c>
      <c r="E167" s="11" t="str">
        <f t="shared" si="14"/>
        <v/>
      </c>
      <c r="F167" s="143" t="str">
        <f>IFERROR(VLOOKUP(C167,Einstellungen!$B$5:$C$95,2,FALSE),"")</f>
        <v/>
      </c>
      <c r="G167" s="171"/>
      <c r="H167" s="170"/>
      <c r="I167" s="171"/>
      <c r="J167" s="170"/>
      <c r="K167" s="171"/>
      <c r="L167" s="172"/>
      <c r="M167" s="172"/>
      <c r="N167" s="12"/>
      <c r="O167" s="12"/>
      <c r="P167" s="12"/>
      <c r="Q167" s="12"/>
      <c r="R167" s="12"/>
      <c r="S167" s="13"/>
    </row>
    <row r="168" spans="1:19" ht="26.15" customHeight="1" outlineLevel="1" x14ac:dyDescent="0.35">
      <c r="A168" s="7"/>
      <c r="B168" s="201"/>
      <c r="C168" s="135">
        <f t="shared" si="16"/>
        <v>46171</v>
      </c>
      <c r="D168" s="136" t="str">
        <f t="shared" si="15"/>
        <v>Fr</v>
      </c>
      <c r="E168" s="49" t="str">
        <f t="shared" si="14"/>
        <v/>
      </c>
      <c r="F168" s="146" t="str">
        <f>IFERROR(VLOOKUP(C168,Einstellungen!$B$5:$C$95,2,FALSE),"")</f>
        <v/>
      </c>
      <c r="G168" s="171"/>
      <c r="H168" s="170"/>
      <c r="I168" s="171"/>
      <c r="J168" s="170"/>
      <c r="K168" s="171"/>
      <c r="L168" s="172"/>
      <c r="M168" s="172"/>
      <c r="N168" s="12"/>
      <c r="O168" s="12"/>
      <c r="P168" s="12"/>
      <c r="Q168" s="12"/>
      <c r="R168" s="12"/>
      <c r="S168" s="13"/>
    </row>
    <row r="169" spans="1:19" ht="26.15" customHeight="1" outlineLevel="1" x14ac:dyDescent="0.35">
      <c r="A169" s="7"/>
      <c r="B169" s="201"/>
      <c r="C169" s="127">
        <f t="shared" si="16"/>
        <v>46172</v>
      </c>
      <c r="D169" s="128" t="str">
        <f t="shared" si="15"/>
        <v>Sa</v>
      </c>
      <c r="E169" s="11" t="str">
        <f t="shared" si="14"/>
        <v/>
      </c>
      <c r="F169" s="143" t="str">
        <f>IFERROR(VLOOKUP(C169,Einstellungen!$B$5:$C$95,2,FALSE),"")</f>
        <v/>
      </c>
      <c r="G169" s="171"/>
      <c r="H169" s="170"/>
      <c r="I169" s="171"/>
      <c r="J169" s="170"/>
      <c r="K169" s="171"/>
      <c r="L169" s="172"/>
      <c r="M169" s="172"/>
      <c r="N169" s="12"/>
      <c r="O169" s="12"/>
      <c r="P169" s="12"/>
      <c r="Q169" s="12"/>
      <c r="R169" s="12"/>
      <c r="S169" s="13"/>
    </row>
    <row r="170" spans="1:19" ht="26.15" customHeight="1" outlineLevel="1" thickBot="1" x14ac:dyDescent="0.4">
      <c r="A170" s="7"/>
      <c r="B170" s="201"/>
      <c r="C170" s="125">
        <f t="shared" si="16"/>
        <v>46173</v>
      </c>
      <c r="D170" s="126" t="str">
        <f t="shared" si="15"/>
        <v>So</v>
      </c>
      <c r="E170" s="14" t="str">
        <f t="shared" si="14"/>
        <v/>
      </c>
      <c r="F170" s="154" t="str">
        <f>IFERROR(VLOOKUP(C170,Einstellungen!$B$5:$C$95,2,FALSE),"")</f>
        <v/>
      </c>
      <c r="G170" s="174"/>
      <c r="H170" s="175"/>
      <c r="I170" s="174"/>
      <c r="J170" s="175"/>
      <c r="K170" s="174"/>
      <c r="L170" s="176"/>
      <c r="M170" s="176"/>
      <c r="N170" s="16"/>
      <c r="O170" s="16"/>
      <c r="P170" s="16"/>
      <c r="Q170" s="16"/>
      <c r="R170" s="16"/>
      <c r="S170" s="17"/>
    </row>
    <row r="171" spans="1:19" ht="26.15" customHeight="1" x14ac:dyDescent="0.35">
      <c r="A171" s="7"/>
      <c r="B171" s="202" t="s">
        <v>11</v>
      </c>
      <c r="C171" s="203"/>
      <c r="D171" s="203"/>
      <c r="E171" s="203"/>
      <c r="F171" s="25"/>
      <c r="G171" s="25"/>
      <c r="H171" s="163"/>
      <c r="I171" s="25"/>
      <c r="J171" s="163"/>
      <c r="K171" s="25"/>
      <c r="L171" s="26"/>
      <c r="M171" s="26"/>
      <c r="N171" s="19">
        <f>SUM(N140:N170)</f>
        <v>0</v>
      </c>
      <c r="O171" s="19">
        <f t="shared" ref="O171:P171" si="17">SUM(O140:O170)</f>
        <v>0</v>
      </c>
      <c r="P171" s="19">
        <f t="shared" si="17"/>
        <v>0</v>
      </c>
      <c r="Q171" s="19">
        <f t="shared" ref="Q171:S171" si="18">SUM(Q140:Q170)</f>
        <v>0</v>
      </c>
      <c r="R171" s="19">
        <f t="shared" si="18"/>
        <v>0</v>
      </c>
      <c r="S171" s="20">
        <f t="shared" si="18"/>
        <v>0</v>
      </c>
    </row>
    <row r="172" spans="1:19" ht="26.15" customHeight="1" thickBot="1" x14ac:dyDescent="0.4">
      <c r="A172" s="7"/>
      <c r="B172" s="204"/>
      <c r="C172" s="205"/>
      <c r="D172" s="205"/>
      <c r="E172" s="205"/>
      <c r="F172" s="21"/>
      <c r="G172" s="21"/>
      <c r="H172" s="162"/>
      <c r="I172" s="21"/>
      <c r="J172" s="162"/>
      <c r="K172" s="21"/>
      <c r="L172" s="22"/>
      <c r="M172" s="22"/>
      <c r="N172" s="23"/>
      <c r="O172" s="23"/>
      <c r="P172" s="23"/>
      <c r="Q172" s="23"/>
      <c r="R172" s="23"/>
      <c r="S172" s="24"/>
    </row>
    <row r="173" spans="1:19" ht="26.15" customHeight="1" outlineLevel="1" thickTop="1" x14ac:dyDescent="0.35">
      <c r="A173" s="7"/>
      <c r="B173" s="206" t="str">
        <f>TEXT(C173,"MMMM")</f>
        <v>Juni</v>
      </c>
      <c r="C173" s="127">
        <f>C170+1</f>
        <v>46174</v>
      </c>
      <c r="D173" s="128" t="str">
        <f t="shared" si="15"/>
        <v>Mo</v>
      </c>
      <c r="E173" s="11">
        <f t="shared" si="14"/>
        <v>23</v>
      </c>
      <c r="F173" s="143" t="str">
        <f>IFERROR(VLOOKUP(C173,Einstellungen!$B$5:$C$95,2,FALSE),"")</f>
        <v>Internationaler Kindertag</v>
      </c>
      <c r="G173" s="171"/>
      <c r="H173" s="170"/>
      <c r="I173" s="171"/>
      <c r="J173" s="170"/>
      <c r="K173" s="171"/>
      <c r="L173" s="172"/>
      <c r="M173" s="172"/>
      <c r="N173" s="12"/>
      <c r="O173" s="12"/>
      <c r="P173" s="12"/>
      <c r="Q173" s="12"/>
      <c r="R173" s="12"/>
      <c r="S173" s="13"/>
    </row>
    <row r="174" spans="1:19" ht="26.15" customHeight="1" outlineLevel="1" x14ac:dyDescent="0.35">
      <c r="A174" s="7"/>
      <c r="B174" s="207"/>
      <c r="C174" s="127">
        <f t="shared" si="16"/>
        <v>46175</v>
      </c>
      <c r="D174" s="128" t="str">
        <f t="shared" si="15"/>
        <v>Di</v>
      </c>
      <c r="E174" s="11" t="str">
        <f t="shared" si="14"/>
        <v/>
      </c>
      <c r="F174" s="143" t="str">
        <f>IFERROR(VLOOKUP(C174,Einstellungen!$B$5:$C$95,2,FALSE),"")</f>
        <v/>
      </c>
      <c r="G174" s="171"/>
      <c r="H174" s="170"/>
      <c r="I174" s="171"/>
      <c r="J174" s="170"/>
      <c r="K174" s="171"/>
      <c r="L174" s="172"/>
      <c r="M174" s="172"/>
      <c r="N174" s="12"/>
      <c r="O174" s="12"/>
      <c r="P174" s="12"/>
      <c r="Q174" s="12"/>
      <c r="R174" s="12"/>
      <c r="S174" s="13"/>
    </row>
    <row r="175" spans="1:19" ht="26.15" customHeight="1" outlineLevel="1" x14ac:dyDescent="0.35">
      <c r="A175" s="7"/>
      <c r="B175" s="207"/>
      <c r="C175" s="127">
        <f t="shared" si="16"/>
        <v>46176</v>
      </c>
      <c r="D175" s="128" t="str">
        <f t="shared" si="15"/>
        <v>Mi</v>
      </c>
      <c r="E175" s="11" t="str">
        <f t="shared" si="14"/>
        <v/>
      </c>
      <c r="F175" s="143" t="str">
        <f>IFERROR(VLOOKUP(C175,Einstellungen!$B$5:$C$95,2,FALSE),"")</f>
        <v>Weltfahrradtag</v>
      </c>
      <c r="G175" s="171"/>
      <c r="H175" s="170"/>
      <c r="I175" s="171"/>
      <c r="J175" s="170"/>
      <c r="K175" s="171"/>
      <c r="L175" s="172"/>
      <c r="M175" s="172"/>
      <c r="N175" s="12"/>
      <c r="O175" s="12"/>
      <c r="P175" s="12"/>
      <c r="Q175" s="12"/>
      <c r="R175" s="12"/>
      <c r="S175" s="13"/>
    </row>
    <row r="176" spans="1:19" ht="26.15" customHeight="1" outlineLevel="1" x14ac:dyDescent="0.35">
      <c r="A176" s="7"/>
      <c r="B176" s="207"/>
      <c r="C176" s="127">
        <f t="shared" si="16"/>
        <v>46177</v>
      </c>
      <c r="D176" s="128" t="str">
        <f t="shared" si="15"/>
        <v>Do</v>
      </c>
      <c r="E176" s="11" t="str">
        <f t="shared" si="14"/>
        <v/>
      </c>
      <c r="F176" s="143" t="str">
        <f>IFERROR(VLOOKUP(C176,Einstellungen!$B$5:$C$95,2,FALSE),"")</f>
        <v/>
      </c>
      <c r="G176" s="171"/>
      <c r="H176" s="170"/>
      <c r="I176" s="171"/>
      <c r="J176" s="170"/>
      <c r="K176" s="171"/>
      <c r="L176" s="172"/>
      <c r="M176" s="172"/>
      <c r="N176" s="12"/>
      <c r="O176" s="12"/>
      <c r="P176" s="12"/>
      <c r="Q176" s="12"/>
      <c r="R176" s="12"/>
      <c r="S176" s="13"/>
    </row>
    <row r="177" spans="1:19" ht="26.15" customHeight="1" outlineLevel="1" x14ac:dyDescent="0.35">
      <c r="A177" s="7"/>
      <c r="B177" s="207"/>
      <c r="C177" s="127">
        <f t="shared" si="16"/>
        <v>46178</v>
      </c>
      <c r="D177" s="128" t="str">
        <f t="shared" si="15"/>
        <v>Fr</v>
      </c>
      <c r="E177" s="11" t="str">
        <f t="shared" si="14"/>
        <v/>
      </c>
      <c r="F177" s="143" t="str">
        <f>IFERROR(VLOOKUP(C177,Einstellungen!$B$5:$C$95,2,FALSE),"")</f>
        <v>Welttag der Umwelt</v>
      </c>
      <c r="G177" s="171"/>
      <c r="H177" s="170"/>
      <c r="I177" s="171"/>
      <c r="J177" s="170"/>
      <c r="K177" s="171"/>
      <c r="L177" s="172"/>
      <c r="M177" s="172"/>
      <c r="N177" s="12"/>
      <c r="O177" s="12"/>
      <c r="P177" s="12"/>
      <c r="Q177" s="12"/>
      <c r="R177" s="12"/>
      <c r="S177" s="13"/>
    </row>
    <row r="178" spans="1:19" ht="26.15" customHeight="1" outlineLevel="1" x14ac:dyDescent="0.35">
      <c r="A178" s="7"/>
      <c r="B178" s="207"/>
      <c r="C178" s="127">
        <f t="shared" si="16"/>
        <v>46179</v>
      </c>
      <c r="D178" s="128" t="str">
        <f t="shared" si="15"/>
        <v>Sa</v>
      </c>
      <c r="E178" s="11" t="str">
        <f t="shared" si="14"/>
        <v/>
      </c>
      <c r="F178" s="143" t="str">
        <f>IFERROR(VLOOKUP(C178,Einstellungen!$B$5:$C$95,2,FALSE),"")</f>
        <v/>
      </c>
      <c r="G178" s="171"/>
      <c r="H178" s="170"/>
      <c r="I178" s="171"/>
      <c r="J178" s="170"/>
      <c r="K178" s="171"/>
      <c r="L178" s="172"/>
      <c r="M178" s="172"/>
      <c r="N178" s="12"/>
      <c r="O178" s="12"/>
      <c r="P178" s="12"/>
      <c r="Q178" s="12"/>
      <c r="R178" s="12"/>
      <c r="S178" s="13"/>
    </row>
    <row r="179" spans="1:19" ht="26.15" customHeight="1" outlineLevel="1" x14ac:dyDescent="0.35">
      <c r="A179" s="7"/>
      <c r="B179" s="207"/>
      <c r="C179" s="125">
        <f t="shared" si="16"/>
        <v>46180</v>
      </c>
      <c r="D179" s="126" t="str">
        <f t="shared" si="15"/>
        <v>So</v>
      </c>
      <c r="E179" s="14" t="str">
        <f t="shared" si="14"/>
        <v/>
      </c>
      <c r="F179" s="144" t="str">
        <f>IFERROR(VLOOKUP(C179,Einstellungen!$B$5:$C$95,2,FALSE),"")</f>
        <v/>
      </c>
      <c r="G179" s="171"/>
      <c r="H179" s="170"/>
      <c r="I179" s="171"/>
      <c r="J179" s="170"/>
      <c r="K179" s="171"/>
      <c r="L179" s="172"/>
      <c r="M179" s="172"/>
      <c r="N179" s="12"/>
      <c r="O179" s="12"/>
      <c r="P179" s="12"/>
      <c r="Q179" s="12"/>
      <c r="R179" s="12"/>
      <c r="S179" s="13"/>
    </row>
    <row r="180" spans="1:19" ht="26.15" customHeight="1" outlineLevel="1" x14ac:dyDescent="0.35">
      <c r="A180" s="7"/>
      <c r="B180" s="207"/>
      <c r="C180" s="135">
        <f t="shared" si="16"/>
        <v>46181</v>
      </c>
      <c r="D180" s="136" t="str">
        <f t="shared" si="15"/>
        <v>Mo</v>
      </c>
      <c r="E180" s="50">
        <f t="shared" si="14"/>
        <v>24</v>
      </c>
      <c r="F180" s="146" t="str">
        <f>IFERROR(VLOOKUP(C180,Einstellungen!$B$5:$C$95,2,FALSE),"")</f>
        <v/>
      </c>
      <c r="G180" s="171"/>
      <c r="H180" s="170"/>
      <c r="I180" s="171"/>
      <c r="J180" s="170"/>
      <c r="K180" s="171"/>
      <c r="L180" s="172"/>
      <c r="M180" s="172"/>
      <c r="N180" s="12"/>
      <c r="O180" s="12"/>
      <c r="P180" s="12"/>
      <c r="Q180" s="12"/>
      <c r="R180" s="12"/>
      <c r="S180" s="13"/>
    </row>
    <row r="181" spans="1:19" ht="26.15" customHeight="1" outlineLevel="1" x14ac:dyDescent="0.35">
      <c r="A181" s="7"/>
      <c r="B181" s="207"/>
      <c r="C181" s="135">
        <f t="shared" si="16"/>
        <v>46182</v>
      </c>
      <c r="D181" s="136" t="str">
        <f t="shared" si="15"/>
        <v>Di</v>
      </c>
      <c r="E181" s="50" t="str">
        <f t="shared" si="14"/>
        <v/>
      </c>
      <c r="F181" s="146" t="str">
        <f>IFERROR(VLOOKUP(C181,Einstellungen!$B$5:$C$95,2,FALSE),"")</f>
        <v/>
      </c>
      <c r="G181" s="171"/>
      <c r="H181" s="170"/>
      <c r="I181" s="171"/>
      <c r="J181" s="170"/>
      <c r="K181" s="171"/>
      <c r="L181" s="172"/>
      <c r="M181" s="172"/>
      <c r="N181" s="12"/>
      <c r="O181" s="12"/>
      <c r="P181" s="12"/>
      <c r="Q181" s="12"/>
      <c r="R181" s="12"/>
      <c r="S181" s="13"/>
    </row>
    <row r="182" spans="1:19" ht="26.15" customHeight="1" outlineLevel="1" x14ac:dyDescent="0.35">
      <c r="A182" s="7"/>
      <c r="B182" s="207"/>
      <c r="C182" s="127">
        <f t="shared" si="16"/>
        <v>46183</v>
      </c>
      <c r="D182" s="128" t="str">
        <f t="shared" si="15"/>
        <v>Mi</v>
      </c>
      <c r="E182" s="11" t="str">
        <f t="shared" si="14"/>
        <v/>
      </c>
      <c r="F182" s="143" t="str">
        <f>IFERROR(VLOOKUP(C182,Einstellungen!$B$5:$C$95,2,FALSE),"")</f>
        <v/>
      </c>
      <c r="G182" s="171"/>
      <c r="H182" s="170"/>
      <c r="I182" s="171"/>
      <c r="J182" s="170"/>
      <c r="K182" s="171"/>
      <c r="L182" s="172"/>
      <c r="M182" s="172"/>
      <c r="N182" s="12"/>
      <c r="O182" s="12"/>
      <c r="P182" s="12"/>
      <c r="Q182" s="12"/>
      <c r="R182" s="12"/>
      <c r="S182" s="13"/>
    </row>
    <row r="183" spans="1:19" ht="26.15" customHeight="1" outlineLevel="1" x14ac:dyDescent="0.35">
      <c r="A183" s="7"/>
      <c r="B183" s="207"/>
      <c r="C183" s="127">
        <f t="shared" si="16"/>
        <v>46184</v>
      </c>
      <c r="D183" s="128" t="str">
        <f t="shared" si="15"/>
        <v>Do</v>
      </c>
      <c r="E183" s="11" t="str">
        <f t="shared" si="14"/>
        <v/>
      </c>
      <c r="F183" s="143" t="str">
        <f>IFERROR(VLOOKUP(C183,Einstellungen!$B$5:$C$95,2,FALSE),"")</f>
        <v/>
      </c>
      <c r="G183" s="171"/>
      <c r="H183" s="170"/>
      <c r="I183" s="171"/>
      <c r="J183" s="170"/>
      <c r="K183" s="171"/>
      <c r="L183" s="172"/>
      <c r="M183" s="172"/>
      <c r="N183" s="12"/>
      <c r="O183" s="12"/>
      <c r="P183" s="12"/>
      <c r="Q183" s="12"/>
      <c r="R183" s="12"/>
      <c r="S183" s="13"/>
    </row>
    <row r="184" spans="1:19" ht="26.15" customHeight="1" outlineLevel="1" x14ac:dyDescent="0.35">
      <c r="A184" s="7"/>
      <c r="B184" s="207"/>
      <c r="C184" s="127">
        <f t="shared" si="16"/>
        <v>46185</v>
      </c>
      <c r="D184" s="128" t="str">
        <f t="shared" si="15"/>
        <v>Fr</v>
      </c>
      <c r="E184" s="11" t="str">
        <f t="shared" si="14"/>
        <v/>
      </c>
      <c r="F184" s="143" t="str">
        <f>IFERROR(VLOOKUP(C184,Einstellungen!$B$5:$C$95,2,FALSE),"")</f>
        <v/>
      </c>
      <c r="G184" s="171"/>
      <c r="H184" s="170"/>
      <c r="I184" s="171"/>
      <c r="J184" s="170"/>
      <c r="K184" s="171"/>
      <c r="L184" s="172"/>
      <c r="M184" s="172"/>
      <c r="N184" s="12"/>
      <c r="O184" s="12"/>
      <c r="P184" s="12"/>
      <c r="Q184" s="12"/>
      <c r="R184" s="12"/>
      <c r="S184" s="13"/>
    </row>
    <row r="185" spans="1:19" ht="26.15" customHeight="1" outlineLevel="1" x14ac:dyDescent="0.35">
      <c r="A185" s="7"/>
      <c r="B185" s="207"/>
      <c r="C185" s="127">
        <f t="shared" si="16"/>
        <v>46186</v>
      </c>
      <c r="D185" s="128" t="str">
        <f t="shared" si="15"/>
        <v>Sa</v>
      </c>
      <c r="E185" s="11" t="str">
        <f t="shared" si="14"/>
        <v/>
      </c>
      <c r="F185" s="143" t="str">
        <f>IFERROR(VLOOKUP(C185,Einstellungen!$B$5:$C$95,2,FALSE),"")</f>
        <v/>
      </c>
      <c r="G185" s="171"/>
      <c r="H185" s="170"/>
      <c r="I185" s="171"/>
      <c r="J185" s="170"/>
      <c r="K185" s="171"/>
      <c r="L185" s="172"/>
      <c r="M185" s="172"/>
      <c r="N185" s="12"/>
      <c r="O185" s="12"/>
      <c r="P185" s="12"/>
      <c r="Q185" s="12"/>
      <c r="R185" s="12"/>
      <c r="S185" s="13"/>
    </row>
    <row r="186" spans="1:19" ht="26.15" customHeight="1" outlineLevel="1" x14ac:dyDescent="0.35">
      <c r="A186" s="7"/>
      <c r="B186" s="207"/>
      <c r="C186" s="125">
        <f t="shared" si="16"/>
        <v>46187</v>
      </c>
      <c r="D186" s="126" t="str">
        <f t="shared" si="15"/>
        <v>So</v>
      </c>
      <c r="E186" s="14" t="str">
        <f t="shared" si="14"/>
        <v/>
      </c>
      <c r="F186" s="144" t="str">
        <f>IFERROR(VLOOKUP(C186,Einstellungen!$B$5:$C$95,2,FALSE),"")</f>
        <v/>
      </c>
      <c r="G186" s="171"/>
      <c r="H186" s="170"/>
      <c r="I186" s="171"/>
      <c r="J186" s="170"/>
      <c r="K186" s="171"/>
      <c r="L186" s="172"/>
      <c r="M186" s="172"/>
      <c r="N186" s="12"/>
      <c r="O186" s="12"/>
      <c r="P186" s="12"/>
      <c r="Q186" s="12"/>
      <c r="R186" s="12"/>
      <c r="S186" s="13"/>
    </row>
    <row r="187" spans="1:19" ht="26.15" customHeight="1" outlineLevel="1" x14ac:dyDescent="0.35">
      <c r="A187" s="7"/>
      <c r="B187" s="207"/>
      <c r="C187" s="127">
        <f t="shared" si="16"/>
        <v>46188</v>
      </c>
      <c r="D187" s="128" t="str">
        <f t="shared" si="15"/>
        <v>Mo</v>
      </c>
      <c r="E187" s="11">
        <f t="shared" si="14"/>
        <v>25</v>
      </c>
      <c r="F187" s="143" t="str">
        <f>IFERROR(VLOOKUP(C187,Einstellungen!$B$5:$C$95,2,FALSE),"")</f>
        <v/>
      </c>
      <c r="G187" s="171"/>
      <c r="H187" s="170"/>
      <c r="I187" s="171"/>
      <c r="J187" s="170"/>
      <c r="K187" s="171"/>
      <c r="L187" s="172"/>
      <c r="M187" s="172"/>
      <c r="N187" s="12"/>
      <c r="O187" s="12"/>
      <c r="P187" s="12"/>
      <c r="Q187" s="12"/>
      <c r="R187" s="12"/>
      <c r="S187" s="13"/>
    </row>
    <row r="188" spans="1:19" ht="26.15" customHeight="1" outlineLevel="1" x14ac:dyDescent="0.35">
      <c r="A188" s="7"/>
      <c r="B188" s="207"/>
      <c r="C188" s="127">
        <f t="shared" si="16"/>
        <v>46189</v>
      </c>
      <c r="D188" s="128" t="str">
        <f t="shared" si="15"/>
        <v>Di</v>
      </c>
      <c r="E188" s="11" t="str">
        <f t="shared" si="14"/>
        <v/>
      </c>
      <c r="F188" s="143" t="str">
        <f>IFERROR(VLOOKUP(C188,Einstellungen!$B$5:$C$95,2,FALSE),"")</f>
        <v/>
      </c>
      <c r="G188" s="171"/>
      <c r="H188" s="170"/>
      <c r="I188" s="171"/>
      <c r="J188" s="170"/>
      <c r="K188" s="171"/>
      <c r="L188" s="172"/>
      <c r="M188" s="172"/>
      <c r="N188" s="12"/>
      <c r="O188" s="12"/>
      <c r="P188" s="12"/>
      <c r="Q188" s="12"/>
      <c r="R188" s="12"/>
      <c r="S188" s="13"/>
    </row>
    <row r="189" spans="1:19" ht="26.15" customHeight="1" outlineLevel="1" x14ac:dyDescent="0.35">
      <c r="A189" s="7"/>
      <c r="B189" s="207"/>
      <c r="C189" s="127">
        <f t="shared" si="16"/>
        <v>46190</v>
      </c>
      <c r="D189" s="128" t="str">
        <f t="shared" si="15"/>
        <v>Mi</v>
      </c>
      <c r="E189" s="11" t="str">
        <f t="shared" si="14"/>
        <v/>
      </c>
      <c r="F189" s="143" t="str">
        <f>IFERROR(VLOOKUP(C189,Einstellungen!$B$5:$C$95,2,FALSE),"")</f>
        <v/>
      </c>
      <c r="G189" s="171"/>
      <c r="H189" s="170"/>
      <c r="I189" s="171"/>
      <c r="J189" s="170"/>
      <c r="K189" s="171"/>
      <c r="L189" s="172"/>
      <c r="M189" s="172"/>
      <c r="N189" s="12"/>
      <c r="O189" s="12"/>
      <c r="P189" s="12"/>
      <c r="Q189" s="12"/>
      <c r="R189" s="12"/>
      <c r="S189" s="13"/>
    </row>
    <row r="190" spans="1:19" ht="26.15" customHeight="1" outlineLevel="1" x14ac:dyDescent="0.35">
      <c r="A190" s="7"/>
      <c r="B190" s="207"/>
      <c r="C190" s="127">
        <f t="shared" si="16"/>
        <v>46191</v>
      </c>
      <c r="D190" s="128" t="str">
        <f t="shared" si="15"/>
        <v>Do</v>
      </c>
      <c r="E190" s="11" t="str">
        <f t="shared" si="14"/>
        <v/>
      </c>
      <c r="F190" s="143" t="str">
        <f>IFERROR(VLOOKUP(C190,Einstellungen!$B$5:$C$95,2,FALSE),"")</f>
        <v>Tag der nachhaltigen Gastronomie</v>
      </c>
      <c r="G190" s="171"/>
      <c r="H190" s="170"/>
      <c r="I190" s="171"/>
      <c r="J190" s="170"/>
      <c r="K190" s="171"/>
      <c r="L190" s="172"/>
      <c r="M190" s="172"/>
      <c r="N190" s="12"/>
      <c r="O190" s="12"/>
      <c r="P190" s="12"/>
      <c r="Q190" s="12"/>
      <c r="R190" s="12"/>
      <c r="S190" s="13"/>
    </row>
    <row r="191" spans="1:19" ht="26.15" customHeight="1" outlineLevel="1" x14ac:dyDescent="0.35">
      <c r="A191" s="7"/>
      <c r="B191" s="207"/>
      <c r="C191" s="127">
        <f t="shared" si="16"/>
        <v>46192</v>
      </c>
      <c r="D191" s="128" t="str">
        <f t="shared" si="15"/>
        <v>Fr</v>
      </c>
      <c r="E191" s="11" t="str">
        <f t="shared" si="14"/>
        <v/>
      </c>
      <c r="F191" s="143" t="str">
        <f>IFERROR(VLOOKUP(C191,Einstellungen!$B$5:$C$95,2,FALSE),"")</f>
        <v/>
      </c>
      <c r="G191" s="171"/>
      <c r="H191" s="170"/>
      <c r="I191" s="171"/>
      <c r="J191" s="170"/>
      <c r="K191" s="171"/>
      <c r="L191" s="172"/>
      <c r="M191" s="172"/>
      <c r="N191" s="12"/>
      <c r="O191" s="12"/>
      <c r="P191" s="12"/>
      <c r="Q191" s="12"/>
      <c r="R191" s="12"/>
      <c r="S191" s="13"/>
    </row>
    <row r="192" spans="1:19" ht="26.15" customHeight="1" outlineLevel="1" x14ac:dyDescent="0.35">
      <c r="A192" s="7"/>
      <c r="B192" s="207"/>
      <c r="C192" s="135">
        <f t="shared" si="16"/>
        <v>46193</v>
      </c>
      <c r="D192" s="136" t="str">
        <f t="shared" si="15"/>
        <v>Sa</v>
      </c>
      <c r="E192" s="11" t="str">
        <f t="shared" si="14"/>
        <v/>
      </c>
      <c r="F192" s="145" t="str">
        <f>IFERROR(VLOOKUP(C192,Einstellungen!$B$5:$C$95,2,FALSE),"")</f>
        <v/>
      </c>
      <c r="G192" s="171"/>
      <c r="H192" s="170"/>
      <c r="I192" s="171"/>
      <c r="J192" s="170"/>
      <c r="K192" s="171"/>
      <c r="L192" s="172"/>
      <c r="M192" s="172"/>
      <c r="N192" s="12"/>
      <c r="O192" s="12"/>
      <c r="P192" s="12"/>
      <c r="Q192" s="12"/>
      <c r="R192" s="12"/>
      <c r="S192" s="13"/>
    </row>
    <row r="193" spans="1:19" ht="26.15" customHeight="1" outlineLevel="1" x14ac:dyDescent="0.35">
      <c r="A193" s="7"/>
      <c r="B193" s="207"/>
      <c r="C193" s="133">
        <f t="shared" si="16"/>
        <v>46194</v>
      </c>
      <c r="D193" s="134" t="str">
        <f t="shared" si="15"/>
        <v>So</v>
      </c>
      <c r="E193" s="14" t="str">
        <f t="shared" si="14"/>
        <v/>
      </c>
      <c r="F193" s="144" t="str">
        <f>IFERROR(VLOOKUP(C193,Einstellungen!$B$5:$C$95,2,FALSE),"")</f>
        <v>Sommeranfang</v>
      </c>
      <c r="G193" s="171"/>
      <c r="H193" s="170"/>
      <c r="I193" s="171"/>
      <c r="J193" s="170"/>
      <c r="K193" s="171"/>
      <c r="L193" s="172"/>
      <c r="M193" s="172"/>
      <c r="N193" s="12"/>
      <c r="O193" s="12"/>
      <c r="P193" s="12"/>
      <c r="Q193" s="12"/>
      <c r="R193" s="12"/>
      <c r="S193" s="13"/>
    </row>
    <row r="194" spans="1:19" ht="26.15" customHeight="1" outlineLevel="1" x14ac:dyDescent="0.35">
      <c r="A194" s="7"/>
      <c r="B194" s="207"/>
      <c r="C194" s="135">
        <f t="shared" si="16"/>
        <v>46195</v>
      </c>
      <c r="D194" s="136" t="str">
        <f t="shared" si="15"/>
        <v>Mo</v>
      </c>
      <c r="E194" s="11">
        <f t="shared" si="14"/>
        <v>26</v>
      </c>
      <c r="F194" s="143" t="str">
        <f>IFERROR(VLOOKUP(C194,Einstellungen!$B$5:$C$95,2,FALSE),"")</f>
        <v/>
      </c>
      <c r="G194" s="171"/>
      <c r="H194" s="170"/>
      <c r="I194" s="171"/>
      <c r="J194" s="170"/>
      <c r="K194" s="171"/>
      <c r="L194" s="172"/>
      <c r="M194" s="172"/>
      <c r="N194" s="12"/>
      <c r="O194" s="12"/>
      <c r="P194" s="12"/>
      <c r="Q194" s="12"/>
      <c r="R194" s="12"/>
      <c r="S194" s="13"/>
    </row>
    <row r="195" spans="1:19" ht="26.15" customHeight="1" outlineLevel="1" x14ac:dyDescent="0.35">
      <c r="A195" s="7"/>
      <c r="B195" s="207"/>
      <c r="C195" s="135">
        <f t="shared" si="16"/>
        <v>46196</v>
      </c>
      <c r="D195" s="136" t="str">
        <f t="shared" si="15"/>
        <v>Di</v>
      </c>
      <c r="E195" s="11" t="str">
        <f t="shared" si="14"/>
        <v/>
      </c>
      <c r="F195" s="143" t="str">
        <f>IFERROR(VLOOKUP(C195,Einstellungen!$B$5:$C$95,2,FALSE),"")</f>
        <v/>
      </c>
      <c r="G195" s="171"/>
      <c r="H195" s="170"/>
      <c r="I195" s="171"/>
      <c r="J195" s="170"/>
      <c r="K195" s="171"/>
      <c r="L195" s="172"/>
      <c r="M195" s="172"/>
      <c r="N195" s="12"/>
      <c r="O195" s="12"/>
      <c r="P195" s="12"/>
      <c r="Q195" s="12"/>
      <c r="R195" s="12"/>
      <c r="S195" s="13"/>
    </row>
    <row r="196" spans="1:19" ht="26.15" customHeight="1" outlineLevel="1" x14ac:dyDescent="0.35">
      <c r="A196" s="7"/>
      <c r="B196" s="207"/>
      <c r="C196" s="135">
        <f t="shared" si="16"/>
        <v>46197</v>
      </c>
      <c r="D196" s="136" t="str">
        <f t="shared" si="15"/>
        <v>Mi</v>
      </c>
      <c r="E196" s="11" t="str">
        <f t="shared" si="14"/>
        <v/>
      </c>
      <c r="F196" s="143" t="str">
        <f>IFERROR(VLOOKUP(C196,Einstellungen!$B$5:$C$95,2,FALSE),"")</f>
        <v/>
      </c>
      <c r="G196" s="171"/>
      <c r="H196" s="170"/>
      <c r="I196" s="171"/>
      <c r="J196" s="170"/>
      <c r="K196" s="171"/>
      <c r="L196" s="172"/>
      <c r="M196" s="172"/>
      <c r="N196" s="12"/>
      <c r="O196" s="12"/>
      <c r="P196" s="12"/>
      <c r="Q196" s="12"/>
      <c r="R196" s="12"/>
      <c r="S196" s="13"/>
    </row>
    <row r="197" spans="1:19" ht="26.15" customHeight="1" outlineLevel="1" x14ac:dyDescent="0.35">
      <c r="A197" s="7"/>
      <c r="B197" s="207"/>
      <c r="C197" s="135">
        <f t="shared" si="16"/>
        <v>46198</v>
      </c>
      <c r="D197" s="136" t="str">
        <f t="shared" si="15"/>
        <v>Do</v>
      </c>
      <c r="E197" s="11" t="str">
        <f t="shared" si="14"/>
        <v/>
      </c>
      <c r="F197" s="143" t="str">
        <f>IFERROR(VLOOKUP(C197,Einstellungen!$B$5:$C$95,2,FALSE),"")</f>
        <v/>
      </c>
      <c r="G197" s="171"/>
      <c r="H197" s="170"/>
      <c r="I197" s="171"/>
      <c r="J197" s="170"/>
      <c r="K197" s="171"/>
      <c r="L197" s="172"/>
      <c r="M197" s="172"/>
      <c r="N197" s="12"/>
      <c r="O197" s="12"/>
      <c r="P197" s="12"/>
      <c r="Q197" s="12"/>
      <c r="R197" s="12"/>
      <c r="S197" s="13"/>
    </row>
    <row r="198" spans="1:19" ht="26.15" customHeight="1" outlineLevel="1" x14ac:dyDescent="0.35">
      <c r="A198" s="7"/>
      <c r="B198" s="207"/>
      <c r="C198" s="135">
        <f t="shared" si="16"/>
        <v>46199</v>
      </c>
      <c r="D198" s="136" t="str">
        <f t="shared" si="15"/>
        <v>Fr</v>
      </c>
      <c r="E198" s="11" t="str">
        <f t="shared" si="14"/>
        <v/>
      </c>
      <c r="F198" s="143" t="str">
        <f>IFERROR(VLOOKUP(C198,Einstellungen!$B$5:$C$95,2,FALSE),"")</f>
        <v># Digitaltag</v>
      </c>
      <c r="G198" s="171"/>
      <c r="H198" s="170"/>
      <c r="I198" s="171"/>
      <c r="J198" s="170"/>
      <c r="K198" s="171"/>
      <c r="L198" s="172"/>
      <c r="M198" s="172"/>
      <c r="N198" s="12"/>
      <c r="O198" s="12"/>
      <c r="P198" s="12"/>
      <c r="Q198" s="12"/>
      <c r="R198" s="12"/>
      <c r="S198" s="13"/>
    </row>
    <row r="199" spans="1:19" ht="26.15" customHeight="1" outlineLevel="1" x14ac:dyDescent="0.35">
      <c r="A199" s="7"/>
      <c r="B199" s="207"/>
      <c r="C199" s="135">
        <f t="shared" si="16"/>
        <v>46200</v>
      </c>
      <c r="D199" s="136" t="str">
        <f t="shared" si="15"/>
        <v>Sa</v>
      </c>
      <c r="E199" s="11" t="str">
        <f t="shared" si="14"/>
        <v/>
      </c>
      <c r="F199" s="143" t="str">
        <f>IFERROR(VLOOKUP(C199,Einstellungen!$B$5:$C$95,2,FALSE),"")</f>
        <v/>
      </c>
      <c r="G199" s="171"/>
      <c r="H199" s="170"/>
      <c r="I199" s="171"/>
      <c r="J199" s="170"/>
      <c r="K199" s="171"/>
      <c r="L199" s="172"/>
      <c r="M199" s="172"/>
      <c r="N199" s="12"/>
      <c r="O199" s="12"/>
      <c r="P199" s="12"/>
      <c r="Q199" s="12"/>
      <c r="R199" s="12"/>
      <c r="S199" s="13"/>
    </row>
    <row r="200" spans="1:19" ht="26.15" customHeight="1" outlineLevel="1" x14ac:dyDescent="0.35">
      <c r="A200" s="7"/>
      <c r="B200" s="207"/>
      <c r="C200" s="133">
        <f t="shared" si="16"/>
        <v>46201</v>
      </c>
      <c r="D200" s="134" t="str">
        <f t="shared" si="15"/>
        <v>So</v>
      </c>
      <c r="E200" s="14" t="str">
        <f t="shared" si="14"/>
        <v/>
      </c>
      <c r="F200" s="152" t="str">
        <f>IFERROR(VLOOKUP(C200,Einstellungen!$B$5:$C$95,2,FALSE),"")</f>
        <v/>
      </c>
      <c r="G200" s="171"/>
      <c r="H200" s="170"/>
      <c r="I200" s="171"/>
      <c r="J200" s="170"/>
      <c r="K200" s="171"/>
      <c r="L200" s="172"/>
      <c r="M200" s="172"/>
      <c r="N200" s="12"/>
      <c r="O200" s="12"/>
      <c r="P200" s="12"/>
      <c r="Q200" s="12"/>
      <c r="R200" s="12"/>
      <c r="S200" s="13"/>
    </row>
    <row r="201" spans="1:19" ht="26.15" customHeight="1" outlineLevel="1" x14ac:dyDescent="0.35">
      <c r="A201" s="7"/>
      <c r="B201" s="207"/>
      <c r="C201" s="135">
        <f t="shared" si="16"/>
        <v>46202</v>
      </c>
      <c r="D201" s="136" t="str">
        <f t="shared" si="15"/>
        <v>Mo</v>
      </c>
      <c r="E201" s="11">
        <f t="shared" si="14"/>
        <v>27</v>
      </c>
      <c r="F201" s="143" t="str">
        <f>IFERROR(VLOOKUP(C201,Einstellungen!$B$5:$C$95,2,FALSE),"")</f>
        <v/>
      </c>
      <c r="G201" s="171"/>
      <c r="H201" s="170"/>
      <c r="I201" s="171"/>
      <c r="J201" s="170"/>
      <c r="K201" s="171"/>
      <c r="L201" s="172"/>
      <c r="M201" s="172"/>
      <c r="N201" s="12"/>
      <c r="O201" s="12"/>
      <c r="P201" s="12"/>
      <c r="Q201" s="12"/>
      <c r="R201" s="12"/>
      <c r="S201" s="13"/>
    </row>
    <row r="202" spans="1:19" ht="26.15" customHeight="1" outlineLevel="1" thickBot="1" x14ac:dyDescent="0.4">
      <c r="A202" s="7"/>
      <c r="B202" s="207"/>
      <c r="C202" s="135">
        <f t="shared" si="16"/>
        <v>46203</v>
      </c>
      <c r="D202" s="136" t="str">
        <f t="shared" si="15"/>
        <v>Di</v>
      </c>
      <c r="E202" s="11" t="str">
        <f t="shared" si="14"/>
        <v/>
      </c>
      <c r="F202" s="147" t="str">
        <f>IFERROR(VLOOKUP(C202,Einstellungen!$B$5:$C$95,2,FALSE),"")</f>
        <v>Aktionstag „genialsozial"</v>
      </c>
      <c r="G202" s="174"/>
      <c r="H202" s="175"/>
      <c r="I202" s="174"/>
      <c r="J202" s="175"/>
      <c r="K202" s="174"/>
      <c r="L202" s="176"/>
      <c r="M202" s="176"/>
      <c r="N202" s="16"/>
      <c r="O202" s="16"/>
      <c r="P202" s="16"/>
      <c r="Q202" s="16"/>
      <c r="R202" s="16"/>
      <c r="S202" s="17"/>
    </row>
    <row r="203" spans="1:19" ht="26.15" customHeight="1" x14ac:dyDescent="0.35">
      <c r="A203" s="7"/>
      <c r="B203" s="224" t="s">
        <v>12</v>
      </c>
      <c r="C203" s="225"/>
      <c r="D203" s="225"/>
      <c r="E203" s="225"/>
      <c r="F203" s="25"/>
      <c r="G203" s="25"/>
      <c r="H203" s="163"/>
      <c r="I203" s="25"/>
      <c r="J203" s="163"/>
      <c r="K203" s="25"/>
      <c r="L203" s="26"/>
      <c r="M203" s="26"/>
      <c r="N203" s="19">
        <f>SUM(N173:N202)</f>
        <v>0</v>
      </c>
      <c r="O203" s="19">
        <f t="shared" ref="O203:P203" si="19">SUM(O173:O202)</f>
        <v>0</v>
      </c>
      <c r="P203" s="19">
        <f t="shared" si="19"/>
        <v>0</v>
      </c>
      <c r="Q203" s="19">
        <f>SUM(Q173:Q202)</f>
        <v>0</v>
      </c>
      <c r="R203" s="19">
        <f>SUM(R173:R202)</f>
        <v>0</v>
      </c>
      <c r="S203" s="20">
        <f>SUM(S173:S202)</f>
        <v>0</v>
      </c>
    </row>
    <row r="204" spans="1:19" ht="26.15" customHeight="1" thickBot="1" x14ac:dyDescent="0.4">
      <c r="A204" s="7"/>
      <c r="B204" s="224"/>
      <c r="C204" s="225"/>
      <c r="D204" s="225"/>
      <c r="E204" s="225"/>
      <c r="F204" s="31"/>
      <c r="G204" s="52"/>
      <c r="H204" s="167"/>
      <c r="I204" s="52"/>
      <c r="J204" s="167"/>
      <c r="K204" s="52"/>
      <c r="L204" s="32"/>
      <c r="M204" s="32"/>
      <c r="N204" s="34"/>
      <c r="O204" s="34"/>
      <c r="P204" s="34"/>
      <c r="Q204" s="34"/>
      <c r="R204" s="34"/>
      <c r="S204" s="35"/>
    </row>
    <row r="205" spans="1:19" ht="41.25" customHeight="1" thickBot="1" x14ac:dyDescent="0.4">
      <c r="A205" s="7"/>
      <c r="B205" s="36"/>
      <c r="C205" s="37"/>
      <c r="D205" s="221" t="s">
        <v>113</v>
      </c>
      <c r="E205" s="209"/>
      <c r="F205" s="209"/>
      <c r="G205" s="255" t="s">
        <v>139</v>
      </c>
      <c r="H205" s="256"/>
      <c r="I205" s="256"/>
      <c r="J205" s="256"/>
      <c r="K205" s="256"/>
      <c r="L205" s="184">
        <f>L4</f>
        <v>0</v>
      </c>
      <c r="M205" s="119" t="str">
        <f>M4</f>
        <v>Fachbereich</v>
      </c>
      <c r="N205" s="251" t="str">
        <f>N4</f>
        <v>Instagram</v>
      </c>
      <c r="O205" s="252"/>
      <c r="P205" s="253"/>
      <c r="Q205" s="38" t="str">
        <f>Q4</f>
        <v>Facebook</v>
      </c>
      <c r="R205" s="38" t="str">
        <f>R4</f>
        <v>???</v>
      </c>
      <c r="S205" s="39" t="str">
        <f>S4</f>
        <v>???</v>
      </c>
    </row>
    <row r="206" spans="1:19" ht="26.15" customHeight="1" thickBot="1" x14ac:dyDescent="0.4">
      <c r="A206" s="7"/>
      <c r="B206" s="36"/>
      <c r="C206" s="37"/>
      <c r="D206" s="215" t="s">
        <v>111</v>
      </c>
      <c r="E206" s="216"/>
      <c r="F206" s="216"/>
      <c r="G206" s="110"/>
      <c r="H206" s="102"/>
      <c r="I206" s="102"/>
      <c r="J206" s="102"/>
      <c r="K206" s="102"/>
      <c r="L206" s="103"/>
      <c r="M206" s="103"/>
      <c r="N206" s="215"/>
      <c r="O206" s="216"/>
      <c r="P206" s="254"/>
      <c r="Q206" s="104"/>
      <c r="R206" s="105"/>
      <c r="S206" s="109"/>
    </row>
    <row r="207" spans="1:19" ht="26.15" customHeight="1" thickBot="1" x14ac:dyDescent="0.4">
      <c r="A207" s="7"/>
      <c r="B207" s="36"/>
      <c r="C207" s="37"/>
      <c r="D207" s="215" t="s">
        <v>111</v>
      </c>
      <c r="E207" s="216"/>
      <c r="F207" s="216"/>
      <c r="G207" s="101"/>
      <c r="H207" s="102"/>
      <c r="I207" s="102"/>
      <c r="J207" s="102"/>
      <c r="K207" s="102"/>
      <c r="L207" s="103"/>
      <c r="M207" s="103"/>
      <c r="N207" s="215"/>
      <c r="O207" s="216"/>
      <c r="P207" s="254"/>
      <c r="Q207" s="104"/>
      <c r="R207" s="105"/>
      <c r="S207" s="109"/>
    </row>
    <row r="208" spans="1:19" ht="26.15" customHeight="1" thickBot="1" x14ac:dyDescent="0.4">
      <c r="A208" s="7"/>
      <c r="B208" s="36"/>
      <c r="C208" s="37"/>
      <c r="D208" s="215" t="s">
        <v>111</v>
      </c>
      <c r="E208" s="216"/>
      <c r="F208" s="216"/>
      <c r="G208" s="106"/>
      <c r="H208" s="102"/>
      <c r="I208" s="107"/>
      <c r="J208" s="102"/>
      <c r="K208" s="107"/>
      <c r="L208" s="103"/>
      <c r="M208" s="103"/>
      <c r="N208" s="215"/>
      <c r="O208" s="216"/>
      <c r="P208" s="254"/>
      <c r="Q208" s="108"/>
      <c r="R208" s="108"/>
      <c r="S208" s="111"/>
    </row>
    <row r="209" spans="1:19" ht="26.15" customHeight="1" thickBot="1" x14ac:dyDescent="0.4">
      <c r="A209" s="7"/>
      <c r="B209" s="41"/>
      <c r="C209" s="42"/>
      <c r="D209" s="42"/>
      <c r="E209" s="42"/>
      <c r="F209" s="27"/>
      <c r="G209" s="27"/>
      <c r="H209" s="164"/>
      <c r="I209" s="27"/>
      <c r="J209" s="164"/>
      <c r="K209" s="27"/>
      <c r="L209" s="28"/>
      <c r="M209" s="28"/>
      <c r="N209" s="29"/>
      <c r="O209" s="29"/>
      <c r="P209" s="29"/>
      <c r="Q209" s="29"/>
      <c r="R209" s="29"/>
      <c r="S209" s="48"/>
    </row>
    <row r="210" spans="1:19" ht="26.15" customHeight="1" outlineLevel="1" thickTop="1" x14ac:dyDescent="0.35">
      <c r="A210" s="7"/>
      <c r="B210" s="200" t="str">
        <f>TEXT(C210,"MMMM")</f>
        <v>Juli</v>
      </c>
      <c r="C210" s="135">
        <f>C202+1</f>
        <v>46204</v>
      </c>
      <c r="D210" s="136" t="str">
        <f t="shared" si="15"/>
        <v>Mi</v>
      </c>
      <c r="E210" s="11" t="str">
        <f t="shared" si="14"/>
        <v/>
      </c>
      <c r="F210" s="143" t="str">
        <f>IFERROR(VLOOKUP(C210,Einstellungen!$B$5:$C$95,2,FALSE),"")</f>
        <v/>
      </c>
      <c r="G210" s="171"/>
      <c r="H210" s="170"/>
      <c r="I210" s="171"/>
      <c r="J210" s="170"/>
      <c r="K210" s="171"/>
      <c r="L210" s="172"/>
      <c r="M210" s="172"/>
      <c r="N210" s="12"/>
      <c r="O210" s="12"/>
      <c r="P210" s="12"/>
      <c r="Q210" s="12"/>
      <c r="R210" s="12"/>
      <c r="S210" s="13"/>
    </row>
    <row r="211" spans="1:19" ht="26.15" customHeight="1" outlineLevel="1" x14ac:dyDescent="0.35">
      <c r="A211" s="7"/>
      <c r="B211" s="201"/>
      <c r="C211" s="135">
        <f t="shared" si="16"/>
        <v>46205</v>
      </c>
      <c r="D211" s="136" t="str">
        <f t="shared" si="15"/>
        <v>Do</v>
      </c>
      <c r="E211" s="11" t="str">
        <f t="shared" si="14"/>
        <v/>
      </c>
      <c r="F211" s="143" t="str">
        <f>IFERROR(VLOOKUP(C211,Einstellungen!$B$5:$C$95,2,FALSE),"")</f>
        <v/>
      </c>
      <c r="G211" s="171"/>
      <c r="H211" s="170"/>
      <c r="I211" s="171"/>
      <c r="J211" s="170"/>
      <c r="K211" s="171"/>
      <c r="L211" s="172"/>
      <c r="M211" s="172"/>
      <c r="N211" s="12"/>
      <c r="O211" s="12"/>
      <c r="P211" s="12"/>
      <c r="Q211" s="12"/>
      <c r="R211" s="12"/>
      <c r="S211" s="13"/>
    </row>
    <row r="212" spans="1:19" ht="26.15" customHeight="1" outlineLevel="1" x14ac:dyDescent="0.35">
      <c r="A212" s="7"/>
      <c r="B212" s="201"/>
      <c r="C212" s="135">
        <f t="shared" si="16"/>
        <v>46206</v>
      </c>
      <c r="D212" s="136" t="str">
        <f t="shared" si="15"/>
        <v>Fr</v>
      </c>
      <c r="E212" s="11" t="str">
        <f t="shared" si="14"/>
        <v/>
      </c>
      <c r="F212" s="143" t="str">
        <f>IFERROR(VLOOKUP(C212,Einstellungen!$B$5:$C$95,2,FALSE),"")</f>
        <v/>
      </c>
      <c r="G212" s="171"/>
      <c r="H212" s="170"/>
      <c r="I212" s="171"/>
      <c r="J212" s="170"/>
      <c r="K212" s="171"/>
      <c r="L212" s="172"/>
      <c r="M212" s="172"/>
      <c r="N212" s="12"/>
      <c r="O212" s="12"/>
      <c r="P212" s="12"/>
      <c r="Q212" s="12"/>
      <c r="R212" s="12"/>
      <c r="S212" s="13"/>
    </row>
    <row r="213" spans="1:19" ht="26.15" customHeight="1" outlineLevel="1" x14ac:dyDescent="0.35">
      <c r="A213" s="7"/>
      <c r="B213" s="201"/>
      <c r="C213" s="129">
        <f t="shared" si="16"/>
        <v>46207</v>
      </c>
      <c r="D213" s="130" t="str">
        <f t="shared" si="15"/>
        <v>Sa</v>
      </c>
      <c r="E213" s="11" t="str">
        <f t="shared" si="14"/>
        <v/>
      </c>
      <c r="F213" s="145" t="str">
        <f>IFERROR(VLOOKUP(C213,Einstellungen!$B$5:$C$95,2,FALSE),"")</f>
        <v>Beginn der Sommerferien</v>
      </c>
      <c r="G213" s="171"/>
      <c r="H213" s="170"/>
      <c r="I213" s="171"/>
      <c r="J213" s="170"/>
      <c r="K213" s="171"/>
      <c r="L213" s="172"/>
      <c r="M213" s="172"/>
      <c r="N213" s="12"/>
      <c r="O213" s="12"/>
      <c r="P213" s="12"/>
      <c r="Q213" s="12"/>
      <c r="R213" s="12"/>
      <c r="S213" s="13"/>
    </row>
    <row r="214" spans="1:19" ht="26.15" customHeight="1" outlineLevel="1" x14ac:dyDescent="0.35">
      <c r="A214" s="7"/>
      <c r="B214" s="201"/>
      <c r="C214" s="131">
        <f t="shared" si="16"/>
        <v>46208</v>
      </c>
      <c r="D214" s="132" t="str">
        <f t="shared" si="15"/>
        <v>So</v>
      </c>
      <c r="E214" s="14" t="str">
        <f t="shared" si="14"/>
        <v/>
      </c>
      <c r="F214" s="144" t="str">
        <f>IFERROR(VLOOKUP(C214,Einstellungen!$B$5:$C$95,2,FALSE),"")</f>
        <v/>
      </c>
      <c r="G214" s="171"/>
      <c r="H214" s="170"/>
      <c r="I214" s="171"/>
      <c r="J214" s="170"/>
      <c r="K214" s="171"/>
      <c r="L214" s="172"/>
      <c r="M214" s="172"/>
      <c r="N214" s="12"/>
      <c r="O214" s="12"/>
      <c r="P214" s="12"/>
      <c r="Q214" s="12"/>
      <c r="R214" s="12"/>
      <c r="S214" s="13"/>
    </row>
    <row r="215" spans="1:19" ht="26.15" customHeight="1" outlineLevel="1" x14ac:dyDescent="0.35">
      <c r="A215" s="7"/>
      <c r="B215" s="201"/>
      <c r="C215" s="129">
        <f t="shared" si="16"/>
        <v>46209</v>
      </c>
      <c r="D215" s="130" t="str">
        <f t="shared" si="15"/>
        <v>Mo</v>
      </c>
      <c r="E215" s="11">
        <f t="shared" si="14"/>
        <v>28</v>
      </c>
      <c r="F215" s="143" t="str">
        <f>IFERROR(VLOOKUP(C215,Einstellungen!$B$5:$C$95,2,FALSE),"")</f>
        <v/>
      </c>
      <c r="G215" s="171"/>
      <c r="H215" s="170"/>
      <c r="I215" s="171"/>
      <c r="J215" s="170"/>
      <c r="K215" s="171"/>
      <c r="L215" s="172"/>
      <c r="M215" s="172"/>
      <c r="N215" s="12"/>
      <c r="O215" s="12"/>
      <c r="P215" s="12"/>
      <c r="Q215" s="12"/>
      <c r="R215" s="12"/>
      <c r="S215" s="13"/>
    </row>
    <row r="216" spans="1:19" ht="26.15" customHeight="1" outlineLevel="1" x14ac:dyDescent="0.35">
      <c r="A216" s="7"/>
      <c r="B216" s="201"/>
      <c r="C216" s="129">
        <f t="shared" si="16"/>
        <v>46210</v>
      </c>
      <c r="D216" s="130" t="str">
        <f t="shared" si="15"/>
        <v>Di</v>
      </c>
      <c r="E216" s="11" t="str">
        <f t="shared" si="14"/>
        <v/>
      </c>
      <c r="F216" s="143" t="str">
        <f>IFERROR(VLOOKUP(C216,Einstellungen!$B$5:$C$95,2,FALSE),"")</f>
        <v/>
      </c>
      <c r="G216" s="171"/>
      <c r="H216" s="170"/>
      <c r="I216" s="171"/>
      <c r="J216" s="170"/>
      <c r="K216" s="171"/>
      <c r="L216" s="172"/>
      <c r="M216" s="172"/>
      <c r="N216" s="12"/>
      <c r="O216" s="12"/>
      <c r="P216" s="12"/>
      <c r="Q216" s="12"/>
      <c r="R216" s="12"/>
      <c r="S216" s="13"/>
    </row>
    <row r="217" spans="1:19" ht="26.15" customHeight="1" outlineLevel="1" x14ac:dyDescent="0.35">
      <c r="A217" s="7"/>
      <c r="B217" s="201"/>
      <c r="C217" s="129">
        <f t="shared" si="16"/>
        <v>46211</v>
      </c>
      <c r="D217" s="130" t="str">
        <f t="shared" si="15"/>
        <v>Mi</v>
      </c>
      <c r="E217" s="11" t="str">
        <f t="shared" si="14"/>
        <v/>
      </c>
      <c r="F217" s="143" t="str">
        <f>IFERROR(VLOOKUP(C217,Einstellungen!$B$5:$C$95,2,FALSE),"")</f>
        <v/>
      </c>
      <c r="G217" s="171"/>
      <c r="H217" s="170"/>
      <c r="I217" s="171"/>
      <c r="J217" s="170"/>
      <c r="K217" s="171"/>
      <c r="L217" s="172"/>
      <c r="M217" s="172"/>
      <c r="N217" s="12"/>
      <c r="O217" s="12"/>
      <c r="P217" s="12"/>
      <c r="Q217" s="12"/>
      <c r="R217" s="12"/>
      <c r="S217" s="13"/>
    </row>
    <row r="218" spans="1:19" ht="26.15" customHeight="1" outlineLevel="1" x14ac:dyDescent="0.35">
      <c r="A218" s="7"/>
      <c r="B218" s="201"/>
      <c r="C218" s="129">
        <f t="shared" si="16"/>
        <v>46212</v>
      </c>
      <c r="D218" s="130" t="str">
        <f t="shared" si="15"/>
        <v>Do</v>
      </c>
      <c r="E218" s="11" t="str">
        <f t="shared" si="14"/>
        <v/>
      </c>
      <c r="F218" s="143" t="str">
        <f>IFERROR(VLOOKUP(C218,Einstellungen!$B$5:$C$95,2,FALSE),"")</f>
        <v/>
      </c>
      <c r="G218" s="171"/>
      <c r="H218" s="170"/>
      <c r="I218" s="171"/>
      <c r="J218" s="170"/>
      <c r="K218" s="171"/>
      <c r="L218" s="172"/>
      <c r="M218" s="172"/>
      <c r="N218" s="12"/>
      <c r="O218" s="12"/>
      <c r="P218" s="12"/>
      <c r="Q218" s="12"/>
      <c r="R218" s="12"/>
      <c r="S218" s="13"/>
    </row>
    <row r="219" spans="1:19" ht="26.15" customHeight="1" outlineLevel="1" x14ac:dyDescent="0.35">
      <c r="A219" s="7"/>
      <c r="B219" s="201"/>
      <c r="C219" s="129">
        <f t="shared" si="16"/>
        <v>46213</v>
      </c>
      <c r="D219" s="130" t="str">
        <f t="shared" si="15"/>
        <v>Fr</v>
      </c>
      <c r="E219" s="11" t="str">
        <f t="shared" si="14"/>
        <v/>
      </c>
      <c r="F219" s="143" t="str">
        <f>IFERROR(VLOOKUP(C219,Einstellungen!$B$5:$C$95,2,FALSE),"")</f>
        <v/>
      </c>
      <c r="G219" s="171"/>
      <c r="H219" s="170"/>
      <c r="I219" s="171"/>
      <c r="J219" s="170"/>
      <c r="K219" s="171"/>
      <c r="L219" s="172"/>
      <c r="M219" s="172"/>
      <c r="N219" s="12"/>
      <c r="O219" s="12"/>
      <c r="P219" s="12"/>
      <c r="Q219" s="12"/>
      <c r="R219" s="12"/>
      <c r="S219" s="13"/>
    </row>
    <row r="220" spans="1:19" ht="26.15" customHeight="1" outlineLevel="1" x14ac:dyDescent="0.35">
      <c r="A220" s="7"/>
      <c r="B220" s="201"/>
      <c r="C220" s="129">
        <f t="shared" si="16"/>
        <v>46214</v>
      </c>
      <c r="D220" s="130" t="str">
        <f t="shared" si="15"/>
        <v>Sa</v>
      </c>
      <c r="E220" s="11" t="str">
        <f t="shared" si="14"/>
        <v/>
      </c>
      <c r="F220" s="143" t="str">
        <f>IFERROR(VLOOKUP(C220,Einstellungen!$B$5:$C$95,2,FALSE),"")</f>
        <v/>
      </c>
      <c r="G220" s="171"/>
      <c r="H220" s="170"/>
      <c r="I220" s="171"/>
      <c r="J220" s="170"/>
      <c r="K220" s="171"/>
      <c r="L220" s="172"/>
      <c r="M220" s="172"/>
      <c r="N220" s="12"/>
      <c r="O220" s="12"/>
      <c r="P220" s="12"/>
      <c r="Q220" s="12"/>
      <c r="R220" s="12"/>
      <c r="S220" s="13"/>
    </row>
    <row r="221" spans="1:19" ht="26.15" customHeight="1" outlineLevel="1" x14ac:dyDescent="0.35">
      <c r="A221" s="7"/>
      <c r="B221" s="201"/>
      <c r="C221" s="131">
        <f t="shared" si="16"/>
        <v>46215</v>
      </c>
      <c r="D221" s="132" t="str">
        <f t="shared" si="15"/>
        <v>So</v>
      </c>
      <c r="E221" s="14" t="str">
        <f t="shared" ref="E221:E288" si="20">IF(TEXT(C221,"TTT")="Mo",WEEKNUM(C221,21),"")</f>
        <v/>
      </c>
      <c r="F221" s="144" t="str">
        <f>IFERROR(VLOOKUP(C221,Einstellungen!$B$5:$C$95,2,FALSE),"")</f>
        <v/>
      </c>
      <c r="G221" s="171"/>
      <c r="H221" s="170"/>
      <c r="I221" s="171"/>
      <c r="J221" s="170"/>
      <c r="K221" s="171"/>
      <c r="L221" s="172"/>
      <c r="M221" s="172"/>
      <c r="N221" s="12"/>
      <c r="O221" s="12"/>
      <c r="P221" s="12"/>
      <c r="Q221" s="12"/>
      <c r="R221" s="12"/>
      <c r="S221" s="13"/>
    </row>
    <row r="222" spans="1:19" ht="26.15" customHeight="1" outlineLevel="1" x14ac:dyDescent="0.35">
      <c r="A222" s="7"/>
      <c r="B222" s="201"/>
      <c r="C222" s="129">
        <f t="shared" si="16"/>
        <v>46216</v>
      </c>
      <c r="D222" s="130" t="str">
        <f t="shared" ref="D222:D289" si="21">TEXT(C222,"TTT")</f>
        <v>Mo</v>
      </c>
      <c r="E222" s="11">
        <f t="shared" si="20"/>
        <v>29</v>
      </c>
      <c r="F222" s="143" t="str">
        <f>IFERROR(VLOOKUP(C222,Einstellungen!$B$5:$C$95,2,FALSE),"")</f>
        <v/>
      </c>
      <c r="G222" s="171"/>
      <c r="H222" s="170"/>
      <c r="I222" s="171"/>
      <c r="J222" s="170"/>
      <c r="K222" s="171"/>
      <c r="L222" s="172"/>
      <c r="M222" s="172"/>
      <c r="N222" s="12"/>
      <c r="O222" s="12"/>
      <c r="P222" s="12"/>
      <c r="Q222" s="12"/>
      <c r="R222" s="12"/>
      <c r="S222" s="13"/>
    </row>
    <row r="223" spans="1:19" ht="26.15" customHeight="1" outlineLevel="1" x14ac:dyDescent="0.35">
      <c r="A223" s="7"/>
      <c r="B223" s="201"/>
      <c r="C223" s="129">
        <f t="shared" ref="C223:C290" si="22">C222+1</f>
        <v>46217</v>
      </c>
      <c r="D223" s="130" t="str">
        <f t="shared" si="21"/>
        <v>Di</v>
      </c>
      <c r="E223" s="11" t="str">
        <f t="shared" si="20"/>
        <v/>
      </c>
      <c r="F223" s="143" t="str">
        <f>IFERROR(VLOOKUP(C223,Einstellungen!$B$5:$C$95,2,FALSE),"")</f>
        <v/>
      </c>
      <c r="G223" s="171"/>
      <c r="H223" s="170"/>
      <c r="I223" s="171"/>
      <c r="J223" s="170"/>
      <c r="K223" s="171"/>
      <c r="L223" s="172"/>
      <c r="M223" s="172"/>
      <c r="N223" s="12"/>
      <c r="O223" s="12"/>
      <c r="P223" s="12"/>
      <c r="Q223" s="12"/>
      <c r="R223" s="12"/>
      <c r="S223" s="13"/>
    </row>
    <row r="224" spans="1:19" ht="26.15" customHeight="1" outlineLevel="1" x14ac:dyDescent="0.35">
      <c r="A224" s="7"/>
      <c r="B224" s="201"/>
      <c r="C224" s="129">
        <f t="shared" si="22"/>
        <v>46218</v>
      </c>
      <c r="D224" s="130" t="str">
        <f t="shared" si="21"/>
        <v>Mi</v>
      </c>
      <c r="E224" s="11" t="str">
        <f t="shared" si="20"/>
        <v/>
      </c>
      <c r="F224" s="143" t="str">
        <f>IFERROR(VLOOKUP(C224,Einstellungen!$B$5:$C$95,2,FALSE),"")</f>
        <v/>
      </c>
      <c r="G224" s="171"/>
      <c r="H224" s="170"/>
      <c r="I224" s="171"/>
      <c r="J224" s="170"/>
      <c r="K224" s="171"/>
      <c r="L224" s="172"/>
      <c r="M224" s="172"/>
      <c r="N224" s="12"/>
      <c r="O224" s="12"/>
      <c r="P224" s="12"/>
      <c r="Q224" s="12"/>
      <c r="R224" s="12"/>
      <c r="S224" s="13"/>
    </row>
    <row r="225" spans="1:19" ht="26.15" customHeight="1" outlineLevel="1" x14ac:dyDescent="0.35">
      <c r="A225" s="7"/>
      <c r="B225" s="201"/>
      <c r="C225" s="129">
        <f t="shared" si="22"/>
        <v>46219</v>
      </c>
      <c r="D225" s="130" t="str">
        <f t="shared" si="21"/>
        <v>Do</v>
      </c>
      <c r="E225" s="11" t="str">
        <f t="shared" si="20"/>
        <v/>
      </c>
      <c r="F225" s="143" t="str">
        <f>IFERROR(VLOOKUP(C225,Einstellungen!$B$5:$C$95,2,FALSE),"")</f>
        <v/>
      </c>
      <c r="G225" s="171"/>
      <c r="H225" s="170"/>
      <c r="I225" s="171"/>
      <c r="J225" s="170"/>
      <c r="K225" s="171"/>
      <c r="L225" s="172"/>
      <c r="M225" s="172"/>
      <c r="N225" s="12"/>
      <c r="O225" s="12"/>
      <c r="P225" s="12"/>
      <c r="Q225" s="12"/>
      <c r="R225" s="12"/>
      <c r="S225" s="13"/>
    </row>
    <row r="226" spans="1:19" ht="26.15" customHeight="1" outlineLevel="1" x14ac:dyDescent="0.35">
      <c r="A226" s="7"/>
      <c r="B226" s="201"/>
      <c r="C226" s="129">
        <f t="shared" si="22"/>
        <v>46220</v>
      </c>
      <c r="D226" s="130" t="str">
        <f t="shared" si="21"/>
        <v>Fr</v>
      </c>
      <c r="E226" s="11" t="str">
        <f t="shared" si="20"/>
        <v/>
      </c>
      <c r="F226" s="143" t="str">
        <f>IFERROR(VLOOKUP(C226,Einstellungen!$B$5:$C$95,2,FALSE),"")</f>
        <v/>
      </c>
      <c r="G226" s="171"/>
      <c r="H226" s="170"/>
      <c r="I226" s="171"/>
      <c r="J226" s="170"/>
      <c r="K226" s="171"/>
      <c r="L226" s="172"/>
      <c r="M226" s="172"/>
      <c r="N226" s="12"/>
      <c r="O226" s="12"/>
      <c r="P226" s="12"/>
      <c r="Q226" s="12"/>
      <c r="R226" s="12"/>
      <c r="S226" s="13"/>
    </row>
    <row r="227" spans="1:19" ht="26.15" customHeight="1" outlineLevel="1" x14ac:dyDescent="0.35">
      <c r="A227" s="7"/>
      <c r="B227" s="201"/>
      <c r="C227" s="129">
        <f t="shared" si="22"/>
        <v>46221</v>
      </c>
      <c r="D227" s="130" t="str">
        <f t="shared" si="21"/>
        <v>Sa</v>
      </c>
      <c r="E227" s="11" t="str">
        <f t="shared" si="20"/>
        <v/>
      </c>
      <c r="F227" s="143" t="str">
        <f>IFERROR(VLOOKUP(C227,Einstellungen!$B$5:$C$95,2,FALSE),"")</f>
        <v/>
      </c>
      <c r="G227" s="171"/>
      <c r="H227" s="170"/>
      <c r="I227" s="171"/>
      <c r="J227" s="170"/>
      <c r="K227" s="171"/>
      <c r="L227" s="172"/>
      <c r="M227" s="172"/>
      <c r="N227" s="12"/>
      <c r="O227" s="12"/>
      <c r="P227" s="12"/>
      <c r="Q227" s="12"/>
      <c r="R227" s="12"/>
      <c r="S227" s="13"/>
    </row>
    <row r="228" spans="1:19" ht="26.15" customHeight="1" outlineLevel="1" x14ac:dyDescent="0.35">
      <c r="A228" s="7"/>
      <c r="B228" s="201"/>
      <c r="C228" s="131">
        <f t="shared" si="22"/>
        <v>46222</v>
      </c>
      <c r="D228" s="132" t="str">
        <f t="shared" si="21"/>
        <v>So</v>
      </c>
      <c r="E228" s="14" t="str">
        <f t="shared" si="20"/>
        <v/>
      </c>
      <c r="F228" s="144" t="str">
        <f>IFERROR(VLOOKUP(C228,Einstellungen!$B$5:$C$95,2,FALSE),"")</f>
        <v/>
      </c>
      <c r="G228" s="171"/>
      <c r="H228" s="170"/>
      <c r="I228" s="171"/>
      <c r="J228" s="170"/>
      <c r="K228" s="171"/>
      <c r="L228" s="172"/>
      <c r="M228" s="172"/>
      <c r="N228" s="12"/>
      <c r="O228" s="12"/>
      <c r="P228" s="12"/>
      <c r="Q228" s="12"/>
      <c r="R228" s="12"/>
      <c r="S228" s="13"/>
    </row>
    <row r="229" spans="1:19" ht="26.15" customHeight="1" outlineLevel="1" x14ac:dyDescent="0.35">
      <c r="A229" s="7"/>
      <c r="B229" s="201"/>
      <c r="C229" s="129">
        <f t="shared" si="22"/>
        <v>46223</v>
      </c>
      <c r="D229" s="130" t="str">
        <f t="shared" si="21"/>
        <v>Mo</v>
      </c>
      <c r="E229" s="11">
        <f t="shared" si="20"/>
        <v>30</v>
      </c>
      <c r="F229" s="143" t="str">
        <f>IFERROR(VLOOKUP(C229,Einstellungen!$B$5:$C$95,2,FALSE),"")</f>
        <v/>
      </c>
      <c r="G229" s="171"/>
      <c r="H229" s="170"/>
      <c r="I229" s="171"/>
      <c r="J229" s="170"/>
      <c r="K229" s="171"/>
      <c r="L229" s="172"/>
      <c r="M229" s="172"/>
      <c r="N229" s="12"/>
      <c r="O229" s="12"/>
      <c r="P229" s="12"/>
      <c r="Q229" s="12"/>
      <c r="R229" s="12"/>
      <c r="S229" s="13"/>
    </row>
    <row r="230" spans="1:19" ht="26.15" customHeight="1" outlineLevel="1" x14ac:dyDescent="0.35">
      <c r="A230" s="7"/>
      <c r="B230" s="201"/>
      <c r="C230" s="129">
        <f t="shared" si="22"/>
        <v>46224</v>
      </c>
      <c r="D230" s="130" t="str">
        <f t="shared" si="21"/>
        <v>Di</v>
      </c>
      <c r="E230" s="11" t="str">
        <f t="shared" si="20"/>
        <v/>
      </c>
      <c r="F230" s="143" t="str">
        <f>IFERROR(VLOOKUP(C230,Einstellungen!$B$5:$C$95,2,FALSE),"")</f>
        <v/>
      </c>
      <c r="G230" s="171"/>
      <c r="H230" s="170"/>
      <c r="I230" s="171"/>
      <c r="J230" s="170"/>
      <c r="K230" s="171"/>
      <c r="L230" s="172"/>
      <c r="M230" s="172"/>
      <c r="N230" s="12"/>
      <c r="O230" s="12"/>
      <c r="P230" s="12"/>
      <c r="Q230" s="12"/>
      <c r="R230" s="12"/>
      <c r="S230" s="13"/>
    </row>
    <row r="231" spans="1:19" ht="26.15" customHeight="1" outlineLevel="1" x14ac:dyDescent="0.35">
      <c r="A231" s="7"/>
      <c r="B231" s="201"/>
      <c r="C231" s="129">
        <f t="shared" si="22"/>
        <v>46225</v>
      </c>
      <c r="D231" s="130" t="str">
        <f t="shared" si="21"/>
        <v>Mi</v>
      </c>
      <c r="E231" s="11" t="str">
        <f t="shared" si="20"/>
        <v/>
      </c>
      <c r="F231" s="143" t="str">
        <f>IFERROR(VLOOKUP(C231,Einstellungen!$B$5:$C$95,2,FALSE),"")</f>
        <v/>
      </c>
      <c r="G231" s="171"/>
      <c r="H231" s="170"/>
      <c r="I231" s="171"/>
      <c r="J231" s="170"/>
      <c r="K231" s="171"/>
      <c r="L231" s="172"/>
      <c r="M231" s="172"/>
      <c r="N231" s="12"/>
      <c r="O231" s="12"/>
      <c r="P231" s="12"/>
      <c r="Q231" s="12"/>
      <c r="R231" s="12"/>
      <c r="S231" s="13"/>
    </row>
    <row r="232" spans="1:19" ht="26.15" customHeight="1" outlineLevel="1" x14ac:dyDescent="0.35">
      <c r="A232" s="7"/>
      <c r="B232" s="201"/>
      <c r="C232" s="129">
        <f t="shared" si="22"/>
        <v>46226</v>
      </c>
      <c r="D232" s="130" t="str">
        <f t="shared" si="21"/>
        <v>Do</v>
      </c>
      <c r="E232" s="11" t="str">
        <f t="shared" si="20"/>
        <v/>
      </c>
      <c r="F232" s="143" t="str">
        <f>IFERROR(VLOOKUP(C232,Einstellungen!$B$5:$C$95,2,FALSE),"")</f>
        <v/>
      </c>
      <c r="G232" s="171"/>
      <c r="H232" s="170"/>
      <c r="I232" s="171"/>
      <c r="J232" s="170"/>
      <c r="K232" s="171"/>
      <c r="L232" s="172"/>
      <c r="M232" s="172"/>
      <c r="N232" s="12"/>
      <c r="O232" s="12"/>
      <c r="P232" s="12"/>
      <c r="Q232" s="12"/>
      <c r="R232" s="12"/>
      <c r="S232" s="13"/>
    </row>
    <row r="233" spans="1:19" ht="26.15" customHeight="1" outlineLevel="1" x14ac:dyDescent="0.35">
      <c r="A233" s="7"/>
      <c r="B233" s="201"/>
      <c r="C233" s="129">
        <f t="shared" si="22"/>
        <v>46227</v>
      </c>
      <c r="D233" s="130" t="str">
        <f t="shared" si="21"/>
        <v>Fr</v>
      </c>
      <c r="E233" s="11" t="str">
        <f t="shared" si="20"/>
        <v/>
      </c>
      <c r="F233" s="143" t="str">
        <f>IFERROR(VLOOKUP(C233,Einstellungen!$B$5:$C$95,2,FALSE),"")</f>
        <v/>
      </c>
      <c r="G233" s="171"/>
      <c r="H233" s="170"/>
      <c r="I233" s="171"/>
      <c r="J233" s="170"/>
      <c r="K233" s="171"/>
      <c r="L233" s="172"/>
      <c r="M233" s="172"/>
      <c r="N233" s="12"/>
      <c r="O233" s="12"/>
      <c r="P233" s="12"/>
      <c r="Q233" s="12"/>
      <c r="R233" s="12"/>
      <c r="S233" s="13"/>
    </row>
    <row r="234" spans="1:19" ht="26.15" customHeight="1" outlineLevel="1" x14ac:dyDescent="0.35">
      <c r="A234" s="7"/>
      <c r="B234" s="201"/>
      <c r="C234" s="129">
        <f t="shared" si="22"/>
        <v>46228</v>
      </c>
      <c r="D234" s="130" t="str">
        <f t="shared" si="21"/>
        <v>Sa</v>
      </c>
      <c r="E234" s="11" t="str">
        <f t="shared" si="20"/>
        <v/>
      </c>
      <c r="F234" s="143" t="str">
        <f>IFERROR(VLOOKUP(C234,Einstellungen!$B$5:$C$95,2,FALSE),"")</f>
        <v/>
      </c>
      <c r="G234" s="171"/>
      <c r="H234" s="170"/>
      <c r="I234" s="171"/>
      <c r="J234" s="170"/>
      <c r="K234" s="171"/>
      <c r="L234" s="172"/>
      <c r="M234" s="172"/>
      <c r="N234" s="12"/>
      <c r="O234" s="12"/>
      <c r="P234" s="12"/>
      <c r="Q234" s="12"/>
      <c r="R234" s="12"/>
      <c r="S234" s="13"/>
    </row>
    <row r="235" spans="1:19" ht="26.15" customHeight="1" outlineLevel="1" x14ac:dyDescent="0.35">
      <c r="A235" s="7"/>
      <c r="B235" s="201"/>
      <c r="C235" s="131">
        <f t="shared" si="22"/>
        <v>46229</v>
      </c>
      <c r="D235" s="132" t="str">
        <f t="shared" si="21"/>
        <v>So</v>
      </c>
      <c r="E235" s="14" t="str">
        <f t="shared" si="20"/>
        <v/>
      </c>
      <c r="F235" s="144" t="str">
        <f>IFERROR(VLOOKUP(C235,Einstellungen!$B$5:$C$95,2,FALSE),"")</f>
        <v/>
      </c>
      <c r="G235" s="171"/>
      <c r="H235" s="170"/>
      <c r="I235" s="171"/>
      <c r="J235" s="170"/>
      <c r="K235" s="171"/>
      <c r="L235" s="172"/>
      <c r="M235" s="172"/>
      <c r="N235" s="12"/>
      <c r="O235" s="12"/>
      <c r="P235" s="12"/>
      <c r="Q235" s="12"/>
      <c r="R235" s="12"/>
      <c r="S235" s="13"/>
    </row>
    <row r="236" spans="1:19" ht="26.15" customHeight="1" outlineLevel="1" x14ac:dyDescent="0.35">
      <c r="A236" s="7"/>
      <c r="B236" s="201"/>
      <c r="C236" s="129">
        <f t="shared" si="22"/>
        <v>46230</v>
      </c>
      <c r="D236" s="130" t="str">
        <f t="shared" si="21"/>
        <v>Mo</v>
      </c>
      <c r="E236" s="11">
        <f t="shared" si="20"/>
        <v>31</v>
      </c>
      <c r="F236" s="143" t="str">
        <f>IFERROR(VLOOKUP(C236,Einstellungen!$B$5:$C$95,2,FALSE),"")</f>
        <v/>
      </c>
      <c r="G236" s="171"/>
      <c r="H236" s="170"/>
      <c r="I236" s="171"/>
      <c r="J236" s="170"/>
      <c r="K236" s="171"/>
      <c r="L236" s="172"/>
      <c r="M236" s="172"/>
      <c r="N236" s="12"/>
      <c r="O236" s="12"/>
      <c r="P236" s="12"/>
      <c r="Q236" s="12"/>
      <c r="R236" s="12"/>
      <c r="S236" s="13"/>
    </row>
    <row r="237" spans="1:19" ht="26.15" customHeight="1" outlineLevel="1" x14ac:dyDescent="0.35">
      <c r="A237" s="7"/>
      <c r="B237" s="201"/>
      <c r="C237" s="129">
        <f t="shared" si="22"/>
        <v>46231</v>
      </c>
      <c r="D237" s="130" t="str">
        <f t="shared" si="21"/>
        <v>Di</v>
      </c>
      <c r="E237" s="11" t="str">
        <f t="shared" si="20"/>
        <v/>
      </c>
      <c r="F237" s="143" t="str">
        <f>IFERROR(VLOOKUP(C237,Einstellungen!$B$5:$C$95,2,FALSE),"")</f>
        <v/>
      </c>
      <c r="G237" s="171"/>
      <c r="H237" s="170"/>
      <c r="I237" s="171"/>
      <c r="J237" s="170"/>
      <c r="K237" s="171"/>
      <c r="L237" s="172"/>
      <c r="M237" s="172"/>
      <c r="N237" s="12"/>
      <c r="O237" s="12"/>
      <c r="P237" s="12"/>
      <c r="Q237" s="12"/>
      <c r="R237" s="12"/>
      <c r="S237" s="13"/>
    </row>
    <row r="238" spans="1:19" ht="26.15" customHeight="1" outlineLevel="1" x14ac:dyDescent="0.35">
      <c r="A238" s="7"/>
      <c r="B238" s="201"/>
      <c r="C238" s="129">
        <f t="shared" si="22"/>
        <v>46232</v>
      </c>
      <c r="D238" s="130" t="str">
        <f t="shared" si="21"/>
        <v>Mi</v>
      </c>
      <c r="E238" s="11" t="str">
        <f t="shared" si="20"/>
        <v/>
      </c>
      <c r="F238" s="143" t="str">
        <f>IFERROR(VLOOKUP(C238,Einstellungen!$B$5:$C$95,2,FALSE),"")</f>
        <v/>
      </c>
      <c r="G238" s="171"/>
      <c r="H238" s="170"/>
      <c r="I238" s="171"/>
      <c r="J238" s="170"/>
      <c r="K238" s="171"/>
      <c r="L238" s="172"/>
      <c r="M238" s="172"/>
      <c r="N238" s="12"/>
      <c r="O238" s="12"/>
      <c r="P238" s="12"/>
      <c r="Q238" s="12"/>
      <c r="R238" s="12"/>
      <c r="S238" s="13"/>
    </row>
    <row r="239" spans="1:19" ht="26.15" customHeight="1" outlineLevel="1" x14ac:dyDescent="0.35">
      <c r="A239" s="7"/>
      <c r="B239" s="201"/>
      <c r="C239" s="129">
        <f t="shared" si="22"/>
        <v>46233</v>
      </c>
      <c r="D239" s="130" t="str">
        <f t="shared" si="21"/>
        <v>Do</v>
      </c>
      <c r="E239" s="11" t="str">
        <f t="shared" si="20"/>
        <v/>
      </c>
      <c r="F239" s="143" t="str">
        <f>IFERROR(VLOOKUP(C239,Einstellungen!$B$5:$C$95,2,FALSE),"")</f>
        <v/>
      </c>
      <c r="G239" s="171"/>
      <c r="H239" s="170"/>
      <c r="I239" s="171"/>
      <c r="J239" s="170"/>
      <c r="K239" s="171"/>
      <c r="L239" s="172"/>
      <c r="M239" s="172"/>
      <c r="N239" s="12"/>
      <c r="O239" s="12"/>
      <c r="P239" s="12"/>
      <c r="Q239" s="12"/>
      <c r="R239" s="12"/>
      <c r="S239" s="13"/>
    </row>
    <row r="240" spans="1:19" ht="26.15" customHeight="1" outlineLevel="1" thickBot="1" x14ac:dyDescent="0.4">
      <c r="A240" s="7"/>
      <c r="B240" s="201"/>
      <c r="C240" s="129">
        <f t="shared" si="22"/>
        <v>46234</v>
      </c>
      <c r="D240" s="130" t="str">
        <f t="shared" si="21"/>
        <v>Fr</v>
      </c>
      <c r="E240" s="11" t="str">
        <f t="shared" si="20"/>
        <v/>
      </c>
      <c r="F240" s="147" t="str">
        <f>IFERROR(VLOOKUP(C240,Einstellungen!$B$5:$C$95,2,FALSE),"")</f>
        <v/>
      </c>
      <c r="G240" s="174"/>
      <c r="H240" s="175"/>
      <c r="I240" s="174"/>
      <c r="J240" s="175"/>
      <c r="K240" s="174"/>
      <c r="L240" s="176"/>
      <c r="M240" s="176"/>
      <c r="N240" s="16"/>
      <c r="O240" s="16"/>
      <c r="P240" s="16"/>
      <c r="Q240" s="16"/>
      <c r="R240" s="16"/>
      <c r="S240" s="17"/>
    </row>
    <row r="241" spans="1:19" ht="26.15" customHeight="1" x14ac:dyDescent="0.35">
      <c r="A241" s="7"/>
      <c r="B241" s="202" t="s">
        <v>13</v>
      </c>
      <c r="C241" s="203"/>
      <c r="D241" s="203"/>
      <c r="E241" s="203"/>
      <c r="F241" s="25"/>
      <c r="G241" s="25"/>
      <c r="H241" s="163"/>
      <c r="I241" s="25"/>
      <c r="J241" s="163"/>
      <c r="K241" s="25"/>
      <c r="L241" s="26"/>
      <c r="M241" s="26"/>
      <c r="N241" s="19">
        <f>SUM(N210:N240)</f>
        <v>0</v>
      </c>
      <c r="O241" s="19">
        <f t="shared" ref="O241:P241" si="23">SUM(O210:O240)</f>
        <v>0</v>
      </c>
      <c r="P241" s="19">
        <f t="shared" si="23"/>
        <v>0</v>
      </c>
      <c r="Q241" s="19">
        <f t="shared" ref="Q241:S241" si="24">SUM(Q210:Q240)</f>
        <v>0</v>
      </c>
      <c r="R241" s="19">
        <f t="shared" si="24"/>
        <v>0</v>
      </c>
      <c r="S241" s="20">
        <f t="shared" si="24"/>
        <v>0</v>
      </c>
    </row>
    <row r="242" spans="1:19" ht="26.15" customHeight="1" thickBot="1" x14ac:dyDescent="0.4">
      <c r="A242" s="7"/>
      <c r="B242" s="204"/>
      <c r="C242" s="205"/>
      <c r="D242" s="205"/>
      <c r="E242" s="205"/>
      <c r="F242" s="21"/>
      <c r="G242" s="21"/>
      <c r="H242" s="162"/>
      <c r="I242" s="21"/>
      <c r="J242" s="162"/>
      <c r="K242" s="21"/>
      <c r="L242" s="22"/>
      <c r="M242" s="22"/>
      <c r="N242" s="23"/>
      <c r="O242" s="23"/>
      <c r="P242" s="23"/>
      <c r="Q242" s="23"/>
      <c r="R242" s="23"/>
      <c r="S242" s="24"/>
    </row>
    <row r="243" spans="1:19" ht="26.15" customHeight="1" outlineLevel="1" thickTop="1" x14ac:dyDescent="0.35">
      <c r="A243" s="7"/>
      <c r="B243" s="206" t="str">
        <f>TEXT(C243,"MMMM")</f>
        <v>August</v>
      </c>
      <c r="C243" s="129">
        <f>C240+1</f>
        <v>46235</v>
      </c>
      <c r="D243" s="130" t="str">
        <f t="shared" si="21"/>
        <v>Sa</v>
      </c>
      <c r="E243" s="11" t="str">
        <f t="shared" si="20"/>
        <v/>
      </c>
      <c r="F243" s="143" t="str">
        <f>IFERROR(VLOOKUP(C243,Einstellungen!$B$5:$C$95,2,FALSE),"")</f>
        <v/>
      </c>
      <c r="G243" s="171"/>
      <c r="H243" s="170"/>
      <c r="I243" s="171"/>
      <c r="J243" s="170"/>
      <c r="K243" s="171"/>
      <c r="L243" s="172"/>
      <c r="M243" s="172"/>
      <c r="N243" s="12"/>
      <c r="O243" s="12"/>
      <c r="P243" s="12"/>
      <c r="Q243" s="12"/>
      <c r="R243" s="12"/>
      <c r="S243" s="13"/>
    </row>
    <row r="244" spans="1:19" ht="26.15" customHeight="1" outlineLevel="1" x14ac:dyDescent="0.35">
      <c r="A244" s="7"/>
      <c r="B244" s="207"/>
      <c r="C244" s="131">
        <f t="shared" si="22"/>
        <v>46236</v>
      </c>
      <c r="D244" s="132" t="str">
        <f t="shared" si="21"/>
        <v>So</v>
      </c>
      <c r="E244" s="14" t="str">
        <f t="shared" si="20"/>
        <v/>
      </c>
      <c r="F244" s="144" t="str">
        <f>IFERROR(VLOOKUP(C244,Einstellungen!$B$5:$C$95,2,FALSE),"")</f>
        <v/>
      </c>
      <c r="G244" s="171"/>
      <c r="H244" s="170"/>
      <c r="I244" s="171"/>
      <c r="J244" s="170"/>
      <c r="K244" s="171"/>
      <c r="L244" s="172"/>
      <c r="M244" s="172"/>
      <c r="N244" s="12"/>
      <c r="O244" s="12"/>
      <c r="P244" s="12"/>
      <c r="Q244" s="12"/>
      <c r="R244" s="12"/>
      <c r="S244" s="13"/>
    </row>
    <row r="245" spans="1:19" ht="26.15" customHeight="1" outlineLevel="1" x14ac:dyDescent="0.35">
      <c r="A245" s="7"/>
      <c r="B245" s="207"/>
      <c r="C245" s="129">
        <f t="shared" si="22"/>
        <v>46237</v>
      </c>
      <c r="D245" s="130" t="str">
        <f t="shared" si="21"/>
        <v>Mo</v>
      </c>
      <c r="E245" s="11">
        <f t="shared" si="20"/>
        <v>32</v>
      </c>
      <c r="F245" s="143" t="str">
        <f>IFERROR(VLOOKUP(C245,Einstellungen!$B$5:$C$95,2,FALSE),"")</f>
        <v/>
      </c>
      <c r="G245" s="171"/>
      <c r="H245" s="170"/>
      <c r="I245" s="171"/>
      <c r="J245" s="170"/>
      <c r="K245" s="171"/>
      <c r="L245" s="172"/>
      <c r="M245" s="172"/>
      <c r="N245" s="12"/>
      <c r="O245" s="12"/>
      <c r="P245" s="12"/>
      <c r="Q245" s="12"/>
      <c r="R245" s="12"/>
      <c r="S245" s="13"/>
    </row>
    <row r="246" spans="1:19" ht="26.15" customHeight="1" outlineLevel="1" x14ac:dyDescent="0.35">
      <c r="A246" s="7"/>
      <c r="B246" s="207"/>
      <c r="C246" s="129">
        <f t="shared" si="22"/>
        <v>46238</v>
      </c>
      <c r="D246" s="130" t="str">
        <f t="shared" si="21"/>
        <v>Di</v>
      </c>
      <c r="E246" s="11" t="str">
        <f t="shared" si="20"/>
        <v/>
      </c>
      <c r="F246" s="143" t="str">
        <f>IFERROR(VLOOKUP(C246,Einstellungen!$B$5:$C$95,2,FALSE),"")</f>
        <v/>
      </c>
      <c r="G246" s="171"/>
      <c r="H246" s="170"/>
      <c r="I246" s="171"/>
      <c r="J246" s="170"/>
      <c r="K246" s="171"/>
      <c r="L246" s="172"/>
      <c r="M246" s="172"/>
      <c r="N246" s="12"/>
      <c r="O246" s="12"/>
      <c r="P246" s="12"/>
      <c r="Q246" s="12"/>
      <c r="R246" s="12"/>
      <c r="S246" s="13"/>
    </row>
    <row r="247" spans="1:19" ht="26.15" customHeight="1" outlineLevel="1" x14ac:dyDescent="0.35">
      <c r="A247" s="7"/>
      <c r="B247" s="207"/>
      <c r="C247" s="129">
        <f t="shared" si="22"/>
        <v>46239</v>
      </c>
      <c r="D247" s="130" t="str">
        <f t="shared" si="21"/>
        <v>Mi</v>
      </c>
      <c r="E247" s="11" t="str">
        <f t="shared" si="20"/>
        <v/>
      </c>
      <c r="F247" s="143" t="str">
        <f>IFERROR(VLOOKUP(C247,Einstellungen!$B$5:$C$95,2,FALSE),"")</f>
        <v/>
      </c>
      <c r="G247" s="171"/>
      <c r="H247" s="170"/>
      <c r="I247" s="171"/>
      <c r="J247" s="170"/>
      <c r="K247" s="171"/>
      <c r="L247" s="172"/>
      <c r="M247" s="172"/>
      <c r="N247" s="12"/>
      <c r="O247" s="12"/>
      <c r="P247" s="12"/>
      <c r="Q247" s="12"/>
      <c r="R247" s="12"/>
      <c r="S247" s="13"/>
    </row>
    <row r="248" spans="1:19" ht="26.15" customHeight="1" outlineLevel="1" x14ac:dyDescent="0.35">
      <c r="A248" s="7"/>
      <c r="B248" s="207"/>
      <c r="C248" s="129">
        <f t="shared" si="22"/>
        <v>46240</v>
      </c>
      <c r="D248" s="130" t="str">
        <f t="shared" si="21"/>
        <v>Do</v>
      </c>
      <c r="E248" s="11" t="str">
        <f t="shared" si="20"/>
        <v/>
      </c>
      <c r="F248" s="143" t="str">
        <f>IFERROR(VLOOKUP(C248,Einstellungen!$B$5:$C$95,2,FALSE),"")</f>
        <v/>
      </c>
      <c r="G248" s="171"/>
      <c r="H248" s="170"/>
      <c r="I248" s="171"/>
      <c r="J248" s="170"/>
      <c r="K248" s="171"/>
      <c r="L248" s="172"/>
      <c r="M248" s="172"/>
      <c r="N248" s="12"/>
      <c r="O248" s="12"/>
      <c r="P248" s="12"/>
      <c r="Q248" s="12"/>
      <c r="R248" s="12"/>
      <c r="S248" s="13"/>
    </row>
    <row r="249" spans="1:19" ht="26.15" customHeight="1" outlineLevel="1" x14ac:dyDescent="0.35">
      <c r="A249" s="7"/>
      <c r="B249" s="207"/>
      <c r="C249" s="129">
        <f t="shared" si="22"/>
        <v>46241</v>
      </c>
      <c r="D249" s="130" t="str">
        <f t="shared" si="21"/>
        <v>Fr</v>
      </c>
      <c r="E249" s="11" t="str">
        <f t="shared" si="20"/>
        <v/>
      </c>
      <c r="F249" s="143" t="str">
        <f>IFERROR(VLOOKUP(C249,Einstellungen!$B$5:$C$95,2,FALSE),"")</f>
        <v>Internationaler Tag des Bieres</v>
      </c>
      <c r="G249" s="171"/>
      <c r="H249" s="170"/>
      <c r="I249" s="171"/>
      <c r="J249" s="170"/>
      <c r="K249" s="171"/>
      <c r="L249" s="172"/>
      <c r="M249" s="172"/>
      <c r="N249" s="12"/>
      <c r="O249" s="12"/>
      <c r="P249" s="12"/>
      <c r="Q249" s="12"/>
      <c r="R249" s="12"/>
      <c r="S249" s="13"/>
    </row>
    <row r="250" spans="1:19" ht="26.15" customHeight="1" outlineLevel="1" x14ac:dyDescent="0.35">
      <c r="A250" s="7"/>
      <c r="B250" s="207"/>
      <c r="C250" s="129">
        <f t="shared" si="22"/>
        <v>46242</v>
      </c>
      <c r="D250" s="130" t="str">
        <f t="shared" si="21"/>
        <v>Sa</v>
      </c>
      <c r="E250" s="11" t="str">
        <f t="shared" si="20"/>
        <v/>
      </c>
      <c r="F250" s="143" t="str">
        <f>IFERROR(VLOOKUP(C250,Einstellungen!$B$5:$C$95,2,FALSE),"")</f>
        <v/>
      </c>
      <c r="G250" s="171"/>
      <c r="H250" s="170"/>
      <c r="I250" s="171"/>
      <c r="J250" s="170"/>
      <c r="K250" s="171"/>
      <c r="L250" s="172"/>
      <c r="M250" s="172"/>
      <c r="N250" s="12"/>
      <c r="O250" s="12"/>
      <c r="P250" s="12"/>
      <c r="Q250" s="12"/>
      <c r="R250" s="12"/>
      <c r="S250" s="13"/>
    </row>
    <row r="251" spans="1:19" ht="26.15" customHeight="1" outlineLevel="1" x14ac:dyDescent="0.35">
      <c r="A251" s="7"/>
      <c r="B251" s="207"/>
      <c r="C251" s="131">
        <f t="shared" si="22"/>
        <v>46243</v>
      </c>
      <c r="D251" s="132" t="str">
        <f t="shared" si="21"/>
        <v>So</v>
      </c>
      <c r="E251" s="14" t="str">
        <f t="shared" si="20"/>
        <v/>
      </c>
      <c r="F251" s="144" t="str">
        <f>IFERROR(VLOOKUP(C251,Einstellungen!$B$5:$C$95,2,FALSE),"")</f>
        <v/>
      </c>
      <c r="G251" s="171"/>
      <c r="H251" s="170"/>
      <c r="I251" s="171"/>
      <c r="J251" s="170"/>
      <c r="K251" s="171"/>
      <c r="L251" s="172"/>
      <c r="M251" s="172"/>
      <c r="N251" s="12"/>
      <c r="O251" s="12"/>
      <c r="P251" s="12"/>
      <c r="Q251" s="12"/>
      <c r="R251" s="12"/>
      <c r="S251" s="13"/>
    </row>
    <row r="252" spans="1:19" ht="26.15" customHeight="1" outlineLevel="1" x14ac:dyDescent="0.35">
      <c r="A252" s="7"/>
      <c r="B252" s="207"/>
      <c r="C252" s="129">
        <f t="shared" si="22"/>
        <v>46244</v>
      </c>
      <c r="D252" s="130" t="str">
        <f t="shared" si="21"/>
        <v>Mo</v>
      </c>
      <c r="E252" s="11">
        <f t="shared" si="20"/>
        <v>33</v>
      </c>
      <c r="F252" s="143" t="str">
        <f>IFERROR(VLOOKUP(C252,Einstellungen!$B$5:$C$95,2,FALSE),"")</f>
        <v/>
      </c>
      <c r="G252" s="171"/>
      <c r="H252" s="170"/>
      <c r="I252" s="171"/>
      <c r="J252" s="170"/>
      <c r="K252" s="171"/>
      <c r="L252" s="172"/>
      <c r="M252" s="172"/>
      <c r="N252" s="12"/>
      <c r="O252" s="12"/>
      <c r="P252" s="12"/>
      <c r="Q252" s="12"/>
      <c r="R252" s="12"/>
      <c r="S252" s="13"/>
    </row>
    <row r="253" spans="1:19" ht="26.15" customHeight="1" outlineLevel="1" x14ac:dyDescent="0.35">
      <c r="A253" s="7"/>
      <c r="B253" s="207"/>
      <c r="C253" s="129">
        <f t="shared" si="22"/>
        <v>46245</v>
      </c>
      <c r="D253" s="130" t="str">
        <f t="shared" si="21"/>
        <v>Di</v>
      </c>
      <c r="E253" s="11" t="str">
        <f t="shared" si="20"/>
        <v/>
      </c>
      <c r="F253" s="143" t="str">
        <f>IFERROR(VLOOKUP(C253,Einstellungen!$B$5:$C$95,2,FALSE),"")</f>
        <v/>
      </c>
      <c r="G253" s="171"/>
      <c r="H253" s="170"/>
      <c r="I253" s="171"/>
      <c r="J253" s="170"/>
      <c r="K253" s="171"/>
      <c r="L253" s="172"/>
      <c r="M253" s="172"/>
      <c r="N253" s="12"/>
      <c r="O253" s="12"/>
      <c r="P253" s="12"/>
      <c r="Q253" s="12"/>
      <c r="R253" s="12"/>
      <c r="S253" s="13"/>
    </row>
    <row r="254" spans="1:19" ht="26.15" customHeight="1" outlineLevel="1" x14ac:dyDescent="0.35">
      <c r="A254" s="7"/>
      <c r="B254" s="207"/>
      <c r="C254" s="129">
        <f t="shared" si="22"/>
        <v>46246</v>
      </c>
      <c r="D254" s="130" t="str">
        <f t="shared" si="21"/>
        <v>Mi</v>
      </c>
      <c r="E254" s="11" t="str">
        <f t="shared" si="20"/>
        <v/>
      </c>
      <c r="F254" s="143" t="str">
        <f>IFERROR(VLOOKUP(C254,Einstellungen!$B$5:$C$95,2,FALSE),"")</f>
        <v/>
      </c>
      <c r="G254" s="171"/>
      <c r="H254" s="170"/>
      <c r="I254" s="171"/>
      <c r="J254" s="170"/>
      <c r="K254" s="171"/>
      <c r="L254" s="172"/>
      <c r="M254" s="172"/>
      <c r="N254" s="12"/>
      <c r="O254" s="12"/>
      <c r="P254" s="12"/>
      <c r="Q254" s="12"/>
      <c r="R254" s="12"/>
      <c r="S254" s="13"/>
    </row>
    <row r="255" spans="1:19" ht="26.15" customHeight="1" outlineLevel="1" x14ac:dyDescent="0.35">
      <c r="A255" s="7"/>
      <c r="B255" s="207"/>
      <c r="C255" s="129">
        <f t="shared" si="22"/>
        <v>46247</v>
      </c>
      <c r="D255" s="130" t="str">
        <f t="shared" si="21"/>
        <v>Do</v>
      </c>
      <c r="E255" s="11" t="str">
        <f t="shared" si="20"/>
        <v/>
      </c>
      <c r="F255" s="143" t="str">
        <f>IFERROR(VLOOKUP(C255,Einstellungen!$B$5:$C$95,2,FALSE),"")</f>
        <v/>
      </c>
      <c r="G255" s="171"/>
      <c r="H255" s="170"/>
      <c r="I255" s="171"/>
      <c r="J255" s="170"/>
      <c r="K255" s="171"/>
      <c r="L255" s="172"/>
      <c r="M255" s="172"/>
      <c r="N255" s="12"/>
      <c r="O255" s="12"/>
      <c r="P255" s="12"/>
      <c r="Q255" s="12"/>
      <c r="R255" s="12"/>
      <c r="S255" s="13"/>
    </row>
    <row r="256" spans="1:19" ht="26.15" customHeight="1" outlineLevel="1" x14ac:dyDescent="0.35">
      <c r="A256" s="7"/>
      <c r="B256" s="207"/>
      <c r="C256" s="129">
        <f t="shared" si="22"/>
        <v>46248</v>
      </c>
      <c r="D256" s="130" t="str">
        <f t="shared" si="21"/>
        <v>Fr</v>
      </c>
      <c r="E256" s="11" t="str">
        <f t="shared" si="20"/>
        <v/>
      </c>
      <c r="F256" s="143" t="str">
        <f>IFERROR(VLOOKUP(C256,Einstellungen!$B$5:$C$95,2,FALSE),"")</f>
        <v/>
      </c>
      <c r="G256" s="171"/>
      <c r="H256" s="170"/>
      <c r="I256" s="171"/>
      <c r="J256" s="170"/>
      <c r="K256" s="171"/>
      <c r="L256" s="172"/>
      <c r="M256" s="172"/>
      <c r="N256" s="12"/>
      <c r="O256" s="12"/>
      <c r="P256" s="12"/>
      <c r="Q256" s="12"/>
      <c r="R256" s="12"/>
      <c r="S256" s="13"/>
    </row>
    <row r="257" spans="1:19" ht="26.15" customHeight="1" outlineLevel="1" x14ac:dyDescent="0.35">
      <c r="A257" s="7"/>
      <c r="B257" s="207"/>
      <c r="C257" s="129">
        <f t="shared" si="22"/>
        <v>46249</v>
      </c>
      <c r="D257" s="130" t="str">
        <f t="shared" si="21"/>
        <v>Sa</v>
      </c>
      <c r="E257" s="11" t="str">
        <f t="shared" si="20"/>
        <v/>
      </c>
      <c r="F257" s="143" t="str">
        <f>IFERROR(VLOOKUP(C257,Einstellungen!$B$5:$C$95,2,FALSE),"")</f>
        <v>Schuleinführung</v>
      </c>
      <c r="G257" s="171"/>
      <c r="H257" s="170"/>
      <c r="I257" s="171"/>
      <c r="J257" s="170"/>
      <c r="K257" s="171"/>
      <c r="L257" s="172"/>
      <c r="M257" s="172"/>
      <c r="N257" s="12"/>
      <c r="O257" s="12"/>
      <c r="P257" s="12"/>
      <c r="Q257" s="12"/>
      <c r="R257" s="12"/>
      <c r="S257" s="13"/>
    </row>
    <row r="258" spans="1:19" ht="26.15" customHeight="1" outlineLevel="1" x14ac:dyDescent="0.35">
      <c r="A258" s="7"/>
      <c r="B258" s="207"/>
      <c r="C258" s="125">
        <f t="shared" si="22"/>
        <v>46250</v>
      </c>
      <c r="D258" s="126" t="str">
        <f t="shared" si="21"/>
        <v>So</v>
      </c>
      <c r="E258" s="14" t="str">
        <f t="shared" si="20"/>
        <v/>
      </c>
      <c r="F258" s="144" t="str">
        <f>IFERROR(VLOOKUP(C258,Einstellungen!$B$5:$C$95,2,FALSE),"")</f>
        <v/>
      </c>
      <c r="G258" s="171"/>
      <c r="H258" s="170"/>
      <c r="I258" s="171"/>
      <c r="J258" s="170"/>
      <c r="K258" s="171"/>
      <c r="L258" s="172"/>
      <c r="M258" s="172"/>
      <c r="N258" s="12"/>
      <c r="O258" s="12"/>
      <c r="P258" s="12"/>
      <c r="Q258" s="12"/>
      <c r="R258" s="12"/>
      <c r="S258" s="13"/>
    </row>
    <row r="259" spans="1:19" ht="26.15" customHeight="1" outlineLevel="1" x14ac:dyDescent="0.35">
      <c r="A259" s="7"/>
      <c r="B259" s="207"/>
      <c r="C259" s="127">
        <f t="shared" si="22"/>
        <v>46251</v>
      </c>
      <c r="D259" s="128" t="str">
        <f t="shared" si="21"/>
        <v>Mo</v>
      </c>
      <c r="E259" s="11">
        <f t="shared" si="20"/>
        <v>34</v>
      </c>
      <c r="F259" s="143" t="str">
        <f>IFERROR(VLOOKUP(C259,Einstellungen!$B$5:$C$95,2,FALSE),"")</f>
        <v>Erster Schultag</v>
      </c>
      <c r="G259" s="171"/>
      <c r="H259" s="170"/>
      <c r="I259" s="171"/>
      <c r="J259" s="170"/>
      <c r="K259" s="171"/>
      <c r="L259" s="172"/>
      <c r="M259" s="172"/>
      <c r="N259" s="12"/>
      <c r="O259" s="12"/>
      <c r="P259" s="12"/>
      <c r="Q259" s="12"/>
      <c r="R259" s="12"/>
      <c r="S259" s="13"/>
    </row>
    <row r="260" spans="1:19" ht="26.15" customHeight="1" outlineLevel="1" x14ac:dyDescent="0.35">
      <c r="A260" s="7"/>
      <c r="B260" s="207"/>
      <c r="C260" s="127">
        <f t="shared" si="22"/>
        <v>46252</v>
      </c>
      <c r="D260" s="128" t="str">
        <f t="shared" si="21"/>
        <v>Di</v>
      </c>
      <c r="E260" s="11" t="str">
        <f t="shared" si="20"/>
        <v/>
      </c>
      <c r="F260" s="143" t="str">
        <f>IFERROR(VLOOKUP(C260,Einstellungen!$B$5:$C$95,2,FALSE),"")</f>
        <v/>
      </c>
      <c r="G260" s="171"/>
      <c r="H260" s="170"/>
      <c r="I260" s="171"/>
      <c r="J260" s="170"/>
      <c r="K260" s="171"/>
      <c r="L260" s="172"/>
      <c r="M260" s="172"/>
      <c r="N260" s="12"/>
      <c r="O260" s="12"/>
      <c r="P260" s="12"/>
      <c r="Q260" s="12"/>
      <c r="R260" s="12"/>
      <c r="S260" s="13"/>
    </row>
    <row r="261" spans="1:19" ht="26.15" customHeight="1" outlineLevel="1" x14ac:dyDescent="0.35">
      <c r="A261" s="7"/>
      <c r="B261" s="207"/>
      <c r="C261" s="127">
        <f t="shared" si="22"/>
        <v>46253</v>
      </c>
      <c r="D261" s="128" t="str">
        <f t="shared" si="21"/>
        <v>Mi</v>
      </c>
      <c r="E261" s="11" t="str">
        <f t="shared" si="20"/>
        <v/>
      </c>
      <c r="F261" s="143" t="str">
        <f>IFERROR(VLOOKUP(C261,Einstellungen!$B$5:$C$95,2,FALSE),"")</f>
        <v/>
      </c>
      <c r="G261" s="171"/>
      <c r="H261" s="170"/>
      <c r="I261" s="171"/>
      <c r="J261" s="170"/>
      <c r="K261" s="171"/>
      <c r="L261" s="172"/>
      <c r="M261" s="172"/>
      <c r="N261" s="12"/>
      <c r="O261" s="12"/>
      <c r="P261" s="12"/>
      <c r="Q261" s="12"/>
      <c r="R261" s="12"/>
      <c r="S261" s="13"/>
    </row>
    <row r="262" spans="1:19" ht="26.15" customHeight="1" outlineLevel="1" x14ac:dyDescent="0.35">
      <c r="A262" s="7"/>
      <c r="B262" s="207"/>
      <c r="C262" s="127">
        <f t="shared" si="22"/>
        <v>46254</v>
      </c>
      <c r="D262" s="128" t="str">
        <f t="shared" si="21"/>
        <v>Do</v>
      </c>
      <c r="E262" s="11" t="str">
        <f t="shared" si="20"/>
        <v/>
      </c>
      <c r="F262" s="143" t="str">
        <f>IFERROR(VLOOKUP(C262,Einstellungen!$B$5:$C$95,2,FALSE),"")</f>
        <v/>
      </c>
      <c r="G262" s="171"/>
      <c r="H262" s="170"/>
      <c r="I262" s="171"/>
      <c r="J262" s="170"/>
      <c r="K262" s="171"/>
      <c r="L262" s="172"/>
      <c r="M262" s="172"/>
      <c r="N262" s="12"/>
      <c r="O262" s="12"/>
      <c r="P262" s="12"/>
      <c r="Q262" s="12"/>
      <c r="R262" s="12"/>
      <c r="S262" s="13"/>
    </row>
    <row r="263" spans="1:19" ht="26.15" customHeight="1" outlineLevel="1" x14ac:dyDescent="0.35">
      <c r="A263" s="7"/>
      <c r="B263" s="207"/>
      <c r="C263" s="127">
        <f t="shared" si="22"/>
        <v>46255</v>
      </c>
      <c r="D263" s="128" t="str">
        <f t="shared" si="21"/>
        <v>Fr</v>
      </c>
      <c r="E263" s="11" t="str">
        <f t="shared" si="20"/>
        <v/>
      </c>
      <c r="F263" s="143" t="str">
        <f>IFERROR(VLOOKUP(C263,Einstellungen!$B$5:$C$95,2,FALSE),"")</f>
        <v/>
      </c>
      <c r="G263" s="171"/>
      <c r="H263" s="170"/>
      <c r="I263" s="171"/>
      <c r="J263" s="170"/>
      <c r="K263" s="171"/>
      <c r="L263" s="172"/>
      <c r="M263" s="172"/>
      <c r="N263" s="12"/>
      <c r="O263" s="12"/>
      <c r="P263" s="12"/>
      <c r="Q263" s="12"/>
      <c r="R263" s="12"/>
      <c r="S263" s="13"/>
    </row>
    <row r="264" spans="1:19" ht="26.15" customHeight="1" outlineLevel="1" x14ac:dyDescent="0.35">
      <c r="A264" s="7"/>
      <c r="B264" s="207"/>
      <c r="C264" s="127">
        <f t="shared" si="22"/>
        <v>46256</v>
      </c>
      <c r="D264" s="128" t="str">
        <f t="shared" si="21"/>
        <v>Sa</v>
      </c>
      <c r="E264" s="11" t="str">
        <f t="shared" si="20"/>
        <v/>
      </c>
      <c r="F264" s="143" t="str">
        <f>IFERROR(VLOOKUP(C264,Einstellungen!$B$5:$C$95,2,FALSE),"")</f>
        <v/>
      </c>
      <c r="G264" s="171"/>
      <c r="H264" s="170"/>
      <c r="I264" s="171"/>
      <c r="J264" s="170"/>
      <c r="K264" s="171"/>
      <c r="L264" s="172"/>
      <c r="M264" s="172"/>
      <c r="N264" s="12"/>
      <c r="O264" s="12"/>
      <c r="P264" s="12"/>
      <c r="Q264" s="12"/>
      <c r="R264" s="12"/>
      <c r="S264" s="13"/>
    </row>
    <row r="265" spans="1:19" ht="26.15" customHeight="1" outlineLevel="1" x14ac:dyDescent="0.35">
      <c r="A265" s="7"/>
      <c r="B265" s="207"/>
      <c r="C265" s="125">
        <f t="shared" si="22"/>
        <v>46257</v>
      </c>
      <c r="D265" s="126" t="str">
        <f t="shared" si="21"/>
        <v>So</v>
      </c>
      <c r="E265" s="14" t="str">
        <f t="shared" si="20"/>
        <v/>
      </c>
      <c r="F265" s="144" t="str">
        <f>IFERROR(VLOOKUP(C265,Einstellungen!$B$5:$C$95,2,FALSE),"")</f>
        <v/>
      </c>
      <c r="G265" s="171"/>
      <c r="H265" s="170"/>
      <c r="I265" s="171"/>
      <c r="J265" s="170"/>
      <c r="K265" s="171"/>
      <c r="L265" s="172"/>
      <c r="M265" s="172"/>
      <c r="N265" s="12"/>
      <c r="O265" s="12"/>
      <c r="P265" s="12"/>
      <c r="Q265" s="12"/>
      <c r="R265" s="12"/>
      <c r="S265" s="13"/>
    </row>
    <row r="266" spans="1:19" ht="26.15" customHeight="1" outlineLevel="1" x14ac:dyDescent="0.35">
      <c r="A266" s="7"/>
      <c r="B266" s="207"/>
      <c r="C266" s="127">
        <f t="shared" si="22"/>
        <v>46258</v>
      </c>
      <c r="D266" s="128" t="str">
        <f t="shared" si="21"/>
        <v>Mo</v>
      </c>
      <c r="E266" s="11">
        <f t="shared" si="20"/>
        <v>35</v>
      </c>
      <c r="F266" s="143" t="str">
        <f>IFERROR(VLOOKUP(C266,Einstellungen!$B$5:$C$95,2,FALSE),"")</f>
        <v/>
      </c>
      <c r="G266" s="171"/>
      <c r="H266" s="170"/>
      <c r="I266" s="171"/>
      <c r="J266" s="170"/>
      <c r="K266" s="171"/>
      <c r="L266" s="172"/>
      <c r="M266" s="172"/>
      <c r="N266" s="12"/>
      <c r="O266" s="12"/>
      <c r="P266" s="12"/>
      <c r="Q266" s="12"/>
      <c r="R266" s="12"/>
      <c r="S266" s="13"/>
    </row>
    <row r="267" spans="1:19" ht="26.15" customHeight="1" outlineLevel="1" x14ac:dyDescent="0.35">
      <c r="A267" s="7"/>
      <c r="B267" s="207"/>
      <c r="C267" s="127">
        <f t="shared" si="22"/>
        <v>46259</v>
      </c>
      <c r="D267" s="128" t="str">
        <f t="shared" si="21"/>
        <v>Di</v>
      </c>
      <c r="E267" s="11" t="str">
        <f t="shared" si="20"/>
        <v/>
      </c>
      <c r="F267" s="143" t="str">
        <f>IFERROR(VLOOKUP(C267,Einstellungen!$B$5:$C$95,2,FALSE),"")</f>
        <v/>
      </c>
      <c r="G267" s="171"/>
      <c r="H267" s="170"/>
      <c r="I267" s="171"/>
      <c r="J267" s="170"/>
      <c r="K267" s="171"/>
      <c r="L267" s="172"/>
      <c r="M267" s="172"/>
      <c r="N267" s="12"/>
      <c r="O267" s="12"/>
      <c r="P267" s="12"/>
      <c r="Q267" s="12"/>
      <c r="R267" s="12"/>
      <c r="S267" s="13"/>
    </row>
    <row r="268" spans="1:19" ht="26.15" customHeight="1" outlineLevel="1" x14ac:dyDescent="0.35">
      <c r="A268" s="7"/>
      <c r="B268" s="207"/>
      <c r="C268" s="127">
        <f t="shared" si="22"/>
        <v>46260</v>
      </c>
      <c r="D268" s="128" t="str">
        <f t="shared" si="21"/>
        <v>Mi</v>
      </c>
      <c r="E268" s="11" t="str">
        <f t="shared" si="20"/>
        <v/>
      </c>
      <c r="F268" s="143" t="str">
        <f>IFERROR(VLOOKUP(C268,Einstellungen!$B$5:$C$95,2,FALSE),"")</f>
        <v/>
      </c>
      <c r="G268" s="171"/>
      <c r="H268" s="170"/>
      <c r="I268" s="171"/>
      <c r="J268" s="170"/>
      <c r="K268" s="171"/>
      <c r="L268" s="172"/>
      <c r="M268" s="172"/>
      <c r="N268" s="12"/>
      <c r="O268" s="12"/>
      <c r="P268" s="12"/>
      <c r="Q268" s="12"/>
      <c r="R268" s="12"/>
      <c r="S268" s="13"/>
    </row>
    <row r="269" spans="1:19" ht="26.15" customHeight="1" outlineLevel="1" x14ac:dyDescent="0.35">
      <c r="A269" s="7"/>
      <c r="B269" s="207"/>
      <c r="C269" s="127">
        <f t="shared" si="22"/>
        <v>46261</v>
      </c>
      <c r="D269" s="128" t="str">
        <f t="shared" si="21"/>
        <v>Do</v>
      </c>
      <c r="E269" s="11" t="str">
        <f t="shared" si="20"/>
        <v/>
      </c>
      <c r="F269" s="143" t="str">
        <f>IFERROR(VLOOKUP(C269,Einstellungen!$B$5:$C$95,2,FALSE),"")</f>
        <v/>
      </c>
      <c r="G269" s="171"/>
      <c r="H269" s="170"/>
      <c r="I269" s="171"/>
      <c r="J269" s="170"/>
      <c r="K269" s="171"/>
      <c r="L269" s="172"/>
      <c r="M269" s="172"/>
      <c r="N269" s="12"/>
      <c r="O269" s="12"/>
      <c r="P269" s="12"/>
      <c r="Q269" s="12"/>
      <c r="R269" s="12"/>
      <c r="S269" s="13"/>
    </row>
    <row r="270" spans="1:19" ht="26.15" customHeight="1" outlineLevel="1" x14ac:dyDescent="0.35">
      <c r="A270" s="7"/>
      <c r="B270" s="207"/>
      <c r="C270" s="127">
        <f t="shared" si="22"/>
        <v>46262</v>
      </c>
      <c r="D270" s="128" t="str">
        <f t="shared" si="21"/>
        <v>Fr</v>
      </c>
      <c r="E270" s="11" t="str">
        <f t="shared" si="20"/>
        <v/>
      </c>
      <c r="F270" s="143" t="str">
        <f>IFERROR(VLOOKUP(C270,Einstellungen!$B$5:$C$95,2,FALSE),"")</f>
        <v/>
      </c>
      <c r="G270" s="171"/>
      <c r="H270" s="170"/>
      <c r="I270" s="171"/>
      <c r="J270" s="170"/>
      <c r="K270" s="171"/>
      <c r="L270" s="172"/>
      <c r="M270" s="172"/>
      <c r="N270" s="12"/>
      <c r="O270" s="12"/>
      <c r="P270" s="12"/>
      <c r="Q270" s="12"/>
      <c r="R270" s="12"/>
      <c r="S270" s="13"/>
    </row>
    <row r="271" spans="1:19" ht="26.15" customHeight="1" outlineLevel="1" x14ac:dyDescent="0.35">
      <c r="A271" s="7"/>
      <c r="B271" s="207"/>
      <c r="C271" s="127">
        <f t="shared" si="22"/>
        <v>46263</v>
      </c>
      <c r="D271" s="128" t="str">
        <f t="shared" si="21"/>
        <v>Sa</v>
      </c>
      <c r="E271" s="11" t="str">
        <f t="shared" si="20"/>
        <v/>
      </c>
      <c r="F271" s="143" t="str">
        <f>IFERROR(VLOOKUP(C271,Einstellungen!$B$5:$C$95,2,FALSE),"")</f>
        <v/>
      </c>
      <c r="G271" s="171"/>
      <c r="H271" s="170"/>
      <c r="I271" s="171"/>
      <c r="J271" s="170"/>
      <c r="K271" s="171"/>
      <c r="L271" s="172"/>
      <c r="M271" s="172"/>
      <c r="N271" s="12"/>
      <c r="O271" s="12"/>
      <c r="P271" s="12"/>
      <c r="Q271" s="12"/>
      <c r="R271" s="12"/>
      <c r="S271" s="13"/>
    </row>
    <row r="272" spans="1:19" ht="26.15" customHeight="1" outlineLevel="1" x14ac:dyDescent="0.35">
      <c r="A272" s="7"/>
      <c r="B272" s="207"/>
      <c r="C272" s="125">
        <f t="shared" si="22"/>
        <v>46264</v>
      </c>
      <c r="D272" s="126" t="str">
        <f t="shared" si="21"/>
        <v>So</v>
      </c>
      <c r="E272" s="14" t="str">
        <f t="shared" si="20"/>
        <v/>
      </c>
      <c r="F272" s="144" t="str">
        <f>IFERROR(VLOOKUP(C272,Einstellungen!$B$5:$C$95,2,FALSE),"")</f>
        <v/>
      </c>
      <c r="G272" s="171"/>
      <c r="H272" s="170"/>
      <c r="I272" s="171"/>
      <c r="J272" s="170"/>
      <c r="K272" s="171"/>
      <c r="L272" s="172"/>
      <c r="M272" s="172"/>
      <c r="N272" s="12"/>
      <c r="O272" s="12"/>
      <c r="P272" s="12"/>
      <c r="Q272" s="12"/>
      <c r="R272" s="12"/>
      <c r="S272" s="13"/>
    </row>
    <row r="273" spans="1:19" ht="26.15" customHeight="1" outlineLevel="1" thickBot="1" x14ac:dyDescent="0.4">
      <c r="A273" s="7"/>
      <c r="B273" s="207"/>
      <c r="C273" s="127">
        <f t="shared" si="22"/>
        <v>46265</v>
      </c>
      <c r="D273" s="128" t="str">
        <f t="shared" si="21"/>
        <v>Mo</v>
      </c>
      <c r="E273" s="11">
        <f t="shared" si="20"/>
        <v>36</v>
      </c>
      <c r="F273" s="151" t="str">
        <f>IFERROR(VLOOKUP(C273,Einstellungen!$B$5:$C$95,2,FALSE),"")</f>
        <v/>
      </c>
      <c r="G273" s="174"/>
      <c r="H273" s="175"/>
      <c r="I273" s="174"/>
      <c r="J273" s="175"/>
      <c r="K273" s="174"/>
      <c r="L273" s="176"/>
      <c r="M273" s="176"/>
      <c r="N273" s="16"/>
      <c r="O273" s="16"/>
      <c r="P273" s="16"/>
      <c r="Q273" s="16"/>
      <c r="R273" s="16"/>
      <c r="S273" s="17"/>
    </row>
    <row r="274" spans="1:19" ht="26.15" customHeight="1" x14ac:dyDescent="0.35">
      <c r="A274" s="7"/>
      <c r="B274" s="210" t="s">
        <v>14</v>
      </c>
      <c r="C274" s="211"/>
      <c r="D274" s="211"/>
      <c r="E274" s="211"/>
      <c r="F274" s="53"/>
      <c r="G274" s="25"/>
      <c r="H274" s="163"/>
      <c r="I274" s="25"/>
      <c r="J274" s="163"/>
      <c r="K274" s="25"/>
      <c r="L274" s="26"/>
      <c r="M274" s="26"/>
      <c r="N274" s="19">
        <f>SUM(N243:N273)</f>
        <v>0</v>
      </c>
      <c r="O274" s="19">
        <f t="shared" ref="O274:P274" si="25">SUM(O243:O273)</f>
        <v>0</v>
      </c>
      <c r="P274" s="19">
        <f t="shared" si="25"/>
        <v>0</v>
      </c>
      <c r="Q274" s="19">
        <f t="shared" ref="Q274:S274" si="26">SUM(Q243:Q273)</f>
        <v>0</v>
      </c>
      <c r="R274" s="19">
        <f t="shared" si="26"/>
        <v>0</v>
      </c>
      <c r="S274" s="20">
        <f t="shared" si="26"/>
        <v>0</v>
      </c>
    </row>
    <row r="275" spans="1:19" ht="26.15" customHeight="1" thickBot="1" x14ac:dyDescent="0.4">
      <c r="A275" s="7"/>
      <c r="B275" s="212"/>
      <c r="C275" s="213"/>
      <c r="D275" s="213"/>
      <c r="E275" s="213"/>
      <c r="F275" s="27"/>
      <c r="G275" s="27"/>
      <c r="H275" s="164"/>
      <c r="I275" s="27"/>
      <c r="J275" s="164"/>
      <c r="K275" s="27"/>
      <c r="L275" s="28"/>
      <c r="M275" s="28"/>
      <c r="N275" s="29"/>
      <c r="O275" s="29"/>
      <c r="P275" s="29"/>
      <c r="Q275" s="29"/>
      <c r="R275" s="29"/>
      <c r="S275" s="30"/>
    </row>
    <row r="276" spans="1:19" ht="26.15" customHeight="1" outlineLevel="1" thickTop="1" x14ac:dyDescent="0.35">
      <c r="A276" s="7"/>
      <c r="B276" s="206" t="str">
        <f>TEXT(C276,"MMMM")</f>
        <v>September</v>
      </c>
      <c r="C276" s="127">
        <f>C273+1</f>
        <v>46266</v>
      </c>
      <c r="D276" s="128" t="str">
        <f t="shared" si="21"/>
        <v>Di</v>
      </c>
      <c r="E276" s="11" t="str">
        <f t="shared" si="20"/>
        <v/>
      </c>
      <c r="F276" s="143" t="str">
        <f>IFERROR(VLOOKUP(C276,Einstellungen!$B$5:$C$95,2,FALSE),"")</f>
        <v/>
      </c>
      <c r="G276" s="171"/>
      <c r="H276" s="170"/>
      <c r="I276" s="171"/>
      <c r="J276" s="170"/>
      <c r="K276" s="171"/>
      <c r="L276" s="172"/>
      <c r="M276" s="172"/>
      <c r="N276" s="12"/>
      <c r="O276" s="12"/>
      <c r="P276" s="12"/>
      <c r="Q276" s="12"/>
      <c r="R276" s="12"/>
      <c r="S276" s="13"/>
    </row>
    <row r="277" spans="1:19" ht="26.15" customHeight="1" outlineLevel="1" x14ac:dyDescent="0.35">
      <c r="A277" s="7"/>
      <c r="B277" s="207"/>
      <c r="C277" s="127">
        <f t="shared" si="22"/>
        <v>46267</v>
      </c>
      <c r="D277" s="128" t="str">
        <f t="shared" si="21"/>
        <v>Mi</v>
      </c>
      <c r="E277" s="11" t="str">
        <f t="shared" si="20"/>
        <v/>
      </c>
      <c r="F277" s="143" t="str">
        <f>IFERROR(VLOOKUP(C277,Einstellungen!$B$5:$C$95,2,FALSE),"")</f>
        <v/>
      </c>
      <c r="G277" s="171"/>
      <c r="H277" s="170"/>
      <c r="I277" s="171"/>
      <c r="J277" s="170"/>
      <c r="K277" s="171"/>
      <c r="L277" s="172"/>
      <c r="M277" s="172"/>
      <c r="N277" s="12"/>
      <c r="O277" s="12"/>
      <c r="P277" s="12"/>
      <c r="Q277" s="12"/>
      <c r="R277" s="12"/>
      <c r="S277" s="13"/>
    </row>
    <row r="278" spans="1:19" ht="26.15" customHeight="1" outlineLevel="1" x14ac:dyDescent="0.35">
      <c r="A278" s="7"/>
      <c r="B278" s="207"/>
      <c r="C278" s="127">
        <f t="shared" si="22"/>
        <v>46268</v>
      </c>
      <c r="D278" s="128" t="str">
        <f t="shared" si="21"/>
        <v>Do</v>
      </c>
      <c r="E278" s="11" t="str">
        <f t="shared" si="20"/>
        <v/>
      </c>
      <c r="F278" s="143" t="str">
        <f>IFERROR(VLOOKUP(C278,Einstellungen!$B$5:$C$95,2,FALSE),"")</f>
        <v/>
      </c>
      <c r="G278" s="171"/>
      <c r="H278" s="170"/>
      <c r="I278" s="171"/>
      <c r="J278" s="170"/>
      <c r="K278" s="171"/>
      <c r="L278" s="172"/>
      <c r="M278" s="172"/>
      <c r="N278" s="12"/>
      <c r="O278" s="12"/>
      <c r="P278" s="12"/>
      <c r="Q278" s="12"/>
      <c r="R278" s="12"/>
      <c r="S278" s="13"/>
    </row>
    <row r="279" spans="1:19" ht="26.15" customHeight="1" outlineLevel="1" x14ac:dyDescent="0.35">
      <c r="A279" s="7"/>
      <c r="B279" s="207"/>
      <c r="C279" s="127">
        <f t="shared" si="22"/>
        <v>46269</v>
      </c>
      <c r="D279" s="128" t="str">
        <f t="shared" si="21"/>
        <v>Fr</v>
      </c>
      <c r="E279" s="11" t="str">
        <f t="shared" si="20"/>
        <v/>
      </c>
      <c r="F279" s="143" t="str">
        <f>IFERROR(VLOOKUP(C279,Einstellungen!$B$5:$C$95,2,FALSE),"")</f>
        <v/>
      </c>
      <c r="G279" s="171"/>
      <c r="H279" s="170"/>
      <c r="I279" s="171"/>
      <c r="J279" s="170"/>
      <c r="K279" s="171"/>
      <c r="L279" s="172"/>
      <c r="M279" s="172"/>
      <c r="N279" s="12"/>
      <c r="O279" s="12"/>
      <c r="P279" s="12"/>
      <c r="Q279" s="12"/>
      <c r="R279" s="12"/>
      <c r="S279" s="13"/>
    </row>
    <row r="280" spans="1:19" ht="26.15" customHeight="1" outlineLevel="1" x14ac:dyDescent="0.35">
      <c r="A280" s="7"/>
      <c r="B280" s="207"/>
      <c r="C280" s="127">
        <f t="shared" si="22"/>
        <v>46270</v>
      </c>
      <c r="D280" s="128" t="str">
        <f t="shared" si="21"/>
        <v>Sa</v>
      </c>
      <c r="E280" s="11" t="str">
        <f t="shared" si="20"/>
        <v/>
      </c>
      <c r="F280" s="143" t="str">
        <f>IFERROR(VLOOKUP(C280,Einstellungen!$B$5:$C$95,2,FALSE),"")</f>
        <v/>
      </c>
      <c r="G280" s="171"/>
      <c r="H280" s="170"/>
      <c r="I280" s="171"/>
      <c r="J280" s="170"/>
      <c r="K280" s="171"/>
      <c r="L280" s="172"/>
      <c r="M280" s="172"/>
      <c r="N280" s="12"/>
      <c r="O280" s="12"/>
      <c r="P280" s="12"/>
      <c r="Q280" s="12"/>
      <c r="R280" s="12"/>
      <c r="S280" s="13"/>
    </row>
    <row r="281" spans="1:19" ht="26.15" customHeight="1" outlineLevel="1" x14ac:dyDescent="0.35">
      <c r="A281" s="7"/>
      <c r="B281" s="207"/>
      <c r="C281" s="125">
        <f t="shared" si="22"/>
        <v>46271</v>
      </c>
      <c r="D281" s="126" t="str">
        <f t="shared" si="21"/>
        <v>So</v>
      </c>
      <c r="E281" s="14" t="str">
        <f t="shared" si="20"/>
        <v/>
      </c>
      <c r="F281" s="144" t="str">
        <f>IFERROR(VLOOKUP(C281,Einstellungen!$B$5:$C$95,2,FALSE),"")</f>
        <v/>
      </c>
      <c r="G281" s="171"/>
      <c r="H281" s="170"/>
      <c r="I281" s="171"/>
      <c r="J281" s="170"/>
      <c r="K281" s="171"/>
      <c r="L281" s="172"/>
      <c r="M281" s="172"/>
      <c r="N281" s="12"/>
      <c r="O281" s="12"/>
      <c r="P281" s="12"/>
      <c r="Q281" s="12"/>
      <c r="R281" s="12"/>
      <c r="S281" s="13"/>
    </row>
    <row r="282" spans="1:19" ht="26.15" customHeight="1" outlineLevel="1" x14ac:dyDescent="0.35">
      <c r="A282" s="7"/>
      <c r="B282" s="207"/>
      <c r="C282" s="127">
        <f t="shared" si="22"/>
        <v>46272</v>
      </c>
      <c r="D282" s="128" t="str">
        <f t="shared" si="21"/>
        <v>Mo</v>
      </c>
      <c r="E282" s="11">
        <f t="shared" si="20"/>
        <v>37</v>
      </c>
      <c r="F282" s="143" t="str">
        <f>IFERROR(VLOOKUP(C282,Einstellungen!$B$5:$C$95,2,FALSE),"")</f>
        <v/>
      </c>
      <c r="G282" s="171"/>
      <c r="H282" s="170"/>
      <c r="I282" s="171"/>
      <c r="J282" s="170"/>
      <c r="K282" s="171"/>
      <c r="L282" s="172"/>
      <c r="M282" s="172"/>
      <c r="N282" s="12"/>
      <c r="O282" s="12"/>
      <c r="P282" s="12"/>
      <c r="Q282" s="12"/>
      <c r="R282" s="12"/>
      <c r="S282" s="13"/>
    </row>
    <row r="283" spans="1:19" ht="26.15" customHeight="1" outlineLevel="1" x14ac:dyDescent="0.35">
      <c r="A283" s="7"/>
      <c r="B283" s="207"/>
      <c r="C283" s="127">
        <f t="shared" si="22"/>
        <v>46273</v>
      </c>
      <c r="D283" s="128" t="str">
        <f t="shared" si="21"/>
        <v>Di</v>
      </c>
      <c r="E283" s="11" t="str">
        <f t="shared" si="20"/>
        <v/>
      </c>
      <c r="F283" s="143" t="str">
        <f>IFERROR(VLOOKUP(C283,Einstellungen!$B$5:$C$95,2,FALSE),"")</f>
        <v/>
      </c>
      <c r="G283" s="171"/>
      <c r="H283" s="170"/>
      <c r="I283" s="171"/>
      <c r="J283" s="170"/>
      <c r="K283" s="171"/>
      <c r="L283" s="172"/>
      <c r="M283" s="172"/>
      <c r="N283" s="12"/>
      <c r="O283" s="12"/>
      <c r="P283" s="12"/>
      <c r="Q283" s="12"/>
      <c r="R283" s="12"/>
      <c r="S283" s="13"/>
    </row>
    <row r="284" spans="1:19" ht="26.15" customHeight="1" outlineLevel="1" x14ac:dyDescent="0.35">
      <c r="A284" s="7"/>
      <c r="B284" s="207"/>
      <c r="C284" s="127">
        <f t="shared" si="22"/>
        <v>46274</v>
      </c>
      <c r="D284" s="128" t="str">
        <f t="shared" si="21"/>
        <v>Mi</v>
      </c>
      <c r="E284" s="11" t="str">
        <f t="shared" si="20"/>
        <v/>
      </c>
      <c r="F284" s="143" t="str">
        <f>IFERROR(VLOOKUP(C284,Einstellungen!$B$5:$C$95,2,FALSE),"")</f>
        <v/>
      </c>
      <c r="G284" s="171"/>
      <c r="H284" s="170"/>
      <c r="I284" s="171"/>
      <c r="J284" s="170"/>
      <c r="K284" s="171"/>
      <c r="L284" s="172"/>
      <c r="M284" s="172"/>
      <c r="N284" s="12"/>
      <c r="O284" s="12"/>
      <c r="P284" s="12"/>
      <c r="Q284" s="12"/>
      <c r="R284" s="12"/>
      <c r="S284" s="13"/>
    </row>
    <row r="285" spans="1:19" ht="26.15" customHeight="1" outlineLevel="1" x14ac:dyDescent="0.35">
      <c r="A285" s="7"/>
      <c r="B285" s="207"/>
      <c r="C285" s="127">
        <f t="shared" si="22"/>
        <v>46275</v>
      </c>
      <c r="D285" s="128" t="str">
        <f t="shared" si="21"/>
        <v>Do</v>
      </c>
      <c r="E285" s="11" t="str">
        <f t="shared" si="20"/>
        <v/>
      </c>
      <c r="F285" s="143" t="str">
        <f>IFERROR(VLOOKUP(C285,Einstellungen!$B$5:$C$95,2,FALSE),"")</f>
        <v/>
      </c>
      <c r="G285" s="171"/>
      <c r="H285" s="170"/>
      <c r="I285" s="171"/>
      <c r="J285" s="170"/>
      <c r="K285" s="171"/>
      <c r="L285" s="172"/>
      <c r="M285" s="172"/>
      <c r="N285" s="12"/>
      <c r="O285" s="12"/>
      <c r="P285" s="12"/>
      <c r="Q285" s="12"/>
      <c r="R285" s="12"/>
      <c r="S285" s="13"/>
    </row>
    <row r="286" spans="1:19" ht="26.15" customHeight="1" outlineLevel="1" x14ac:dyDescent="0.35">
      <c r="A286" s="7"/>
      <c r="B286" s="207"/>
      <c r="C286" s="127">
        <f t="shared" si="22"/>
        <v>46276</v>
      </c>
      <c r="D286" s="128" t="str">
        <f t="shared" si="21"/>
        <v>Fr</v>
      </c>
      <c r="E286" s="11" t="str">
        <f t="shared" si="20"/>
        <v/>
      </c>
      <c r="F286" s="143" t="str">
        <f>IFERROR(VLOOKUP(C286,Einstellungen!$B$5:$C$95,2,FALSE),"")</f>
        <v/>
      </c>
      <c r="G286" s="171"/>
      <c r="H286" s="170"/>
      <c r="I286" s="171"/>
      <c r="J286" s="170"/>
      <c r="K286" s="171"/>
      <c r="L286" s="172"/>
      <c r="M286" s="172"/>
      <c r="N286" s="12"/>
      <c r="O286" s="12"/>
      <c r="P286" s="12"/>
      <c r="Q286" s="12"/>
      <c r="R286" s="12"/>
      <c r="S286" s="13"/>
    </row>
    <row r="287" spans="1:19" ht="26.15" customHeight="1" outlineLevel="1" x14ac:dyDescent="0.35">
      <c r="A287" s="7"/>
      <c r="B287" s="207"/>
      <c r="C287" s="127">
        <f t="shared" si="22"/>
        <v>46277</v>
      </c>
      <c r="D287" s="128" t="str">
        <f t="shared" si="21"/>
        <v>Sa</v>
      </c>
      <c r="E287" s="11" t="str">
        <f t="shared" si="20"/>
        <v/>
      </c>
      <c r="F287" s="143" t="str">
        <f>IFERROR(VLOOKUP(C287,Einstellungen!$B$5:$C$95,2,FALSE),"")</f>
        <v/>
      </c>
      <c r="G287" s="171"/>
      <c r="H287" s="170"/>
      <c r="I287" s="171"/>
      <c r="J287" s="170"/>
      <c r="K287" s="171"/>
      <c r="L287" s="172"/>
      <c r="M287" s="172"/>
      <c r="N287" s="12"/>
      <c r="O287" s="12"/>
      <c r="P287" s="12"/>
      <c r="Q287" s="12"/>
      <c r="R287" s="12"/>
      <c r="S287" s="13"/>
    </row>
    <row r="288" spans="1:19" ht="26.15" customHeight="1" outlineLevel="1" x14ac:dyDescent="0.35">
      <c r="A288" s="7"/>
      <c r="B288" s="207"/>
      <c r="C288" s="125">
        <f t="shared" si="22"/>
        <v>46278</v>
      </c>
      <c r="D288" s="126" t="str">
        <f t="shared" si="21"/>
        <v>So</v>
      </c>
      <c r="E288" s="14" t="str">
        <f t="shared" si="20"/>
        <v/>
      </c>
      <c r="F288" s="144" t="str">
        <f>IFERROR(VLOOKUP(C288,Einstellungen!$B$5:$C$95,2,FALSE),"")</f>
        <v>Tag des offenen Denkmals</v>
      </c>
      <c r="G288" s="171"/>
      <c r="H288" s="170"/>
      <c r="I288" s="171"/>
      <c r="J288" s="170"/>
      <c r="K288" s="171"/>
      <c r="L288" s="172"/>
      <c r="M288" s="172"/>
      <c r="N288" s="12"/>
      <c r="O288" s="12"/>
      <c r="P288" s="12"/>
      <c r="Q288" s="12"/>
      <c r="R288" s="12"/>
      <c r="S288" s="13"/>
    </row>
    <row r="289" spans="1:19" ht="26.15" customHeight="1" outlineLevel="1" x14ac:dyDescent="0.35">
      <c r="A289" s="7"/>
      <c r="B289" s="207"/>
      <c r="C289" s="127">
        <f t="shared" si="22"/>
        <v>46279</v>
      </c>
      <c r="D289" s="128" t="str">
        <f t="shared" si="21"/>
        <v>Mo</v>
      </c>
      <c r="E289" s="11">
        <f t="shared" ref="E289:E361" si="27">IF(TEXT(C289,"TTT")="Mo",WEEKNUM(C289,21),"")</f>
        <v>38</v>
      </c>
      <c r="F289" s="143" t="str">
        <f>IFERROR(VLOOKUP(C289,Einstellungen!$B$5:$C$95,2,FALSE),"")</f>
        <v/>
      </c>
      <c r="G289" s="171"/>
      <c r="H289" s="170"/>
      <c r="I289" s="171"/>
      <c r="J289" s="170"/>
      <c r="K289" s="171"/>
      <c r="L289" s="172"/>
      <c r="M289" s="172"/>
      <c r="N289" s="12"/>
      <c r="O289" s="12"/>
      <c r="P289" s="12"/>
      <c r="Q289" s="12"/>
      <c r="R289" s="12"/>
      <c r="S289" s="13"/>
    </row>
    <row r="290" spans="1:19" ht="26.15" customHeight="1" outlineLevel="1" x14ac:dyDescent="0.35">
      <c r="A290" s="7"/>
      <c r="B290" s="207"/>
      <c r="C290" s="127">
        <f t="shared" si="22"/>
        <v>46280</v>
      </c>
      <c r="D290" s="128" t="str">
        <f t="shared" ref="D290:D362" si="28">TEXT(C290,"TTT")</f>
        <v>Di</v>
      </c>
      <c r="E290" s="11" t="str">
        <f t="shared" si="27"/>
        <v/>
      </c>
      <c r="F290" s="143" t="str">
        <f>IFERROR(VLOOKUP(C290,Einstellungen!$B$5:$C$95,2,FALSE),"")</f>
        <v/>
      </c>
      <c r="G290" s="171"/>
      <c r="H290" s="170"/>
      <c r="I290" s="171"/>
      <c r="J290" s="170"/>
      <c r="K290" s="171"/>
      <c r="L290" s="172"/>
      <c r="M290" s="172"/>
      <c r="N290" s="12"/>
      <c r="O290" s="12"/>
      <c r="P290" s="12"/>
      <c r="Q290" s="12"/>
      <c r="R290" s="12"/>
      <c r="S290" s="13"/>
    </row>
    <row r="291" spans="1:19" ht="26.15" customHeight="1" outlineLevel="1" x14ac:dyDescent="0.35">
      <c r="A291" s="7"/>
      <c r="B291" s="207"/>
      <c r="C291" s="127">
        <f t="shared" ref="C291:C363" si="29">C290+1</f>
        <v>46281</v>
      </c>
      <c r="D291" s="128" t="str">
        <f t="shared" si="28"/>
        <v>Mi</v>
      </c>
      <c r="E291" s="11" t="str">
        <f t="shared" si="27"/>
        <v/>
      </c>
      <c r="F291" s="143" t="str">
        <f>IFERROR(VLOOKUP(C291,Einstellungen!$B$5:$C$95,2,FALSE),"")</f>
        <v/>
      </c>
      <c r="G291" s="171"/>
      <c r="H291" s="170"/>
      <c r="I291" s="171"/>
      <c r="J291" s="170"/>
      <c r="K291" s="171"/>
      <c r="L291" s="172"/>
      <c r="M291" s="172"/>
      <c r="N291" s="12"/>
      <c r="O291" s="12"/>
      <c r="P291" s="12"/>
      <c r="Q291" s="12"/>
      <c r="R291" s="12"/>
      <c r="S291" s="13"/>
    </row>
    <row r="292" spans="1:19" ht="26.15" customHeight="1" outlineLevel="1" x14ac:dyDescent="0.35">
      <c r="A292" s="7"/>
      <c r="B292" s="207"/>
      <c r="C292" s="127">
        <f t="shared" si="29"/>
        <v>46282</v>
      </c>
      <c r="D292" s="128" t="str">
        <f t="shared" si="28"/>
        <v>Do</v>
      </c>
      <c r="E292" s="11" t="str">
        <f t="shared" si="27"/>
        <v/>
      </c>
      <c r="F292" s="143" t="str">
        <f>IFERROR(VLOOKUP(C292,Einstellungen!$B$5:$C$95,2,FALSE),"")</f>
        <v/>
      </c>
      <c r="G292" s="171"/>
      <c r="H292" s="170"/>
      <c r="I292" s="171"/>
      <c r="J292" s="170"/>
      <c r="K292" s="171"/>
      <c r="L292" s="172"/>
      <c r="M292" s="172"/>
      <c r="N292" s="12"/>
      <c r="O292" s="12"/>
      <c r="P292" s="12"/>
      <c r="Q292" s="12"/>
      <c r="R292" s="12"/>
      <c r="S292" s="13"/>
    </row>
    <row r="293" spans="1:19" ht="26.15" customHeight="1" outlineLevel="1" x14ac:dyDescent="0.35">
      <c r="A293" s="7"/>
      <c r="B293" s="207"/>
      <c r="C293" s="127">
        <f t="shared" si="29"/>
        <v>46283</v>
      </c>
      <c r="D293" s="128" t="str">
        <f t="shared" si="28"/>
        <v>Fr</v>
      </c>
      <c r="E293" s="11" t="str">
        <f t="shared" si="27"/>
        <v/>
      </c>
      <c r="F293" s="143" t="str">
        <f>IFERROR(VLOOKUP(C293,Einstellungen!$B$5:$C$95,2,FALSE),"")</f>
        <v/>
      </c>
      <c r="G293" s="171"/>
      <c r="H293" s="170"/>
      <c r="I293" s="171"/>
      <c r="J293" s="170"/>
      <c r="K293" s="171"/>
      <c r="L293" s="172"/>
      <c r="M293" s="172"/>
      <c r="N293" s="12"/>
      <c r="O293" s="12"/>
      <c r="P293" s="12"/>
      <c r="Q293" s="12"/>
      <c r="R293" s="12"/>
      <c r="S293" s="13"/>
    </row>
    <row r="294" spans="1:19" ht="26.15" customHeight="1" outlineLevel="1" x14ac:dyDescent="0.35">
      <c r="A294" s="7"/>
      <c r="B294" s="207"/>
      <c r="C294" s="127">
        <f t="shared" si="29"/>
        <v>46284</v>
      </c>
      <c r="D294" s="128" t="str">
        <f t="shared" si="28"/>
        <v>Sa</v>
      </c>
      <c r="E294" s="11" t="str">
        <f t="shared" si="27"/>
        <v/>
      </c>
      <c r="F294" s="143" t="str">
        <f>IFERROR(VLOOKUP(C294,Einstellungen!$B$5:$C$95,2,FALSE),"")</f>
        <v/>
      </c>
      <c r="G294" s="171"/>
      <c r="H294" s="170"/>
      <c r="I294" s="171"/>
      <c r="J294" s="170"/>
      <c r="K294" s="171"/>
      <c r="L294" s="172"/>
      <c r="M294" s="172"/>
      <c r="N294" s="12"/>
      <c r="O294" s="12"/>
      <c r="P294" s="12"/>
      <c r="Q294" s="12"/>
      <c r="R294" s="12"/>
      <c r="S294" s="13"/>
    </row>
    <row r="295" spans="1:19" ht="26.15" customHeight="1" outlineLevel="1" x14ac:dyDescent="0.35">
      <c r="A295" s="7"/>
      <c r="B295" s="207"/>
      <c r="C295" s="125">
        <f t="shared" si="29"/>
        <v>46285</v>
      </c>
      <c r="D295" s="126" t="str">
        <f t="shared" si="28"/>
        <v>So</v>
      </c>
      <c r="E295" s="14" t="str">
        <f t="shared" si="27"/>
        <v/>
      </c>
      <c r="F295" s="144" t="str">
        <f>IFERROR(VLOOKUP(C295,Einstellungen!$B$5:$C$95,2,FALSE),"")</f>
        <v>Beginn EURORANDO - 27. September</v>
      </c>
      <c r="G295" s="171"/>
      <c r="H295" s="170"/>
      <c r="I295" s="171"/>
      <c r="J295" s="170"/>
      <c r="K295" s="171"/>
      <c r="L295" s="172"/>
      <c r="M295" s="172"/>
      <c r="N295" s="12"/>
      <c r="O295" s="12"/>
      <c r="P295" s="12"/>
      <c r="Q295" s="12"/>
      <c r="R295" s="12"/>
      <c r="S295" s="13"/>
    </row>
    <row r="296" spans="1:19" ht="26.15" customHeight="1" outlineLevel="1" x14ac:dyDescent="0.35">
      <c r="A296" s="7"/>
      <c r="B296" s="207"/>
      <c r="C296" s="127">
        <f t="shared" si="29"/>
        <v>46286</v>
      </c>
      <c r="D296" s="128" t="str">
        <f t="shared" si="28"/>
        <v>Mo</v>
      </c>
      <c r="E296" s="11">
        <f t="shared" si="27"/>
        <v>39</v>
      </c>
      <c r="F296" s="143" t="str">
        <f>IFERROR(VLOOKUP(C296,Einstellungen!$B$5:$C$95,2,FALSE),"")</f>
        <v/>
      </c>
      <c r="G296" s="171"/>
      <c r="H296" s="170"/>
      <c r="I296" s="171"/>
      <c r="J296" s="170"/>
      <c r="K296" s="171"/>
      <c r="L296" s="172"/>
      <c r="M296" s="172"/>
      <c r="N296" s="12"/>
      <c r="O296" s="12"/>
      <c r="P296" s="12"/>
      <c r="Q296" s="12"/>
      <c r="R296" s="12"/>
      <c r="S296" s="13"/>
    </row>
    <row r="297" spans="1:19" ht="26.15" customHeight="1" outlineLevel="1" x14ac:dyDescent="0.35">
      <c r="A297" s="7"/>
      <c r="B297" s="207"/>
      <c r="C297" s="127">
        <f t="shared" si="29"/>
        <v>46287</v>
      </c>
      <c r="D297" s="128" t="str">
        <f t="shared" si="28"/>
        <v>Di</v>
      </c>
      <c r="E297" s="11" t="str">
        <f t="shared" si="27"/>
        <v/>
      </c>
      <c r="F297" s="143" t="str">
        <f>IFERROR(VLOOKUP(C297,Einstellungen!$B$5:$C$95,2,FALSE),"")</f>
        <v/>
      </c>
      <c r="G297" s="171"/>
      <c r="H297" s="170"/>
      <c r="I297" s="171"/>
      <c r="J297" s="170"/>
      <c r="K297" s="171"/>
      <c r="L297" s="172"/>
      <c r="M297" s="172"/>
      <c r="N297" s="12"/>
      <c r="O297" s="12"/>
      <c r="P297" s="12"/>
      <c r="Q297" s="12"/>
      <c r="R297" s="12"/>
      <c r="S297" s="13"/>
    </row>
    <row r="298" spans="1:19" ht="26.15" customHeight="1" outlineLevel="1" x14ac:dyDescent="0.35">
      <c r="A298" s="7"/>
      <c r="B298" s="207"/>
      <c r="C298" s="127">
        <f t="shared" si="29"/>
        <v>46288</v>
      </c>
      <c r="D298" s="128" t="str">
        <f t="shared" si="28"/>
        <v>Mi</v>
      </c>
      <c r="E298" s="11" t="str">
        <f t="shared" si="27"/>
        <v/>
      </c>
      <c r="F298" s="143" t="str">
        <f>IFERROR(VLOOKUP(C298,Einstellungen!$B$5:$C$95,2,FALSE),"")</f>
        <v>Herbstanfang</v>
      </c>
      <c r="G298" s="171"/>
      <c r="H298" s="170"/>
      <c r="I298" s="171"/>
      <c r="J298" s="170"/>
      <c r="K298" s="171"/>
      <c r="L298" s="172"/>
      <c r="M298" s="172"/>
      <c r="N298" s="12"/>
      <c r="O298" s="12"/>
      <c r="P298" s="12"/>
      <c r="Q298" s="12"/>
      <c r="R298" s="12"/>
      <c r="S298" s="13"/>
    </row>
    <row r="299" spans="1:19" ht="26.15" customHeight="1" outlineLevel="1" x14ac:dyDescent="0.35">
      <c r="A299" s="7"/>
      <c r="B299" s="207"/>
      <c r="C299" s="127">
        <f t="shared" si="29"/>
        <v>46289</v>
      </c>
      <c r="D299" s="128" t="str">
        <f t="shared" si="28"/>
        <v>Do</v>
      </c>
      <c r="E299" s="11" t="str">
        <f t="shared" si="27"/>
        <v/>
      </c>
      <c r="F299" s="143" t="str">
        <f>IFERROR(VLOOKUP(C299,Einstellungen!$B$5:$C$95,2,FALSE),"")</f>
        <v/>
      </c>
      <c r="G299" s="171"/>
      <c r="H299" s="170"/>
      <c r="I299" s="171"/>
      <c r="J299" s="170"/>
      <c r="K299" s="171"/>
      <c r="L299" s="172"/>
      <c r="M299" s="172"/>
      <c r="N299" s="12"/>
      <c r="O299" s="12"/>
      <c r="P299" s="12"/>
      <c r="Q299" s="12"/>
      <c r="R299" s="12"/>
      <c r="S299" s="13"/>
    </row>
    <row r="300" spans="1:19" ht="26.15" customHeight="1" outlineLevel="1" x14ac:dyDescent="0.35">
      <c r="A300" s="7"/>
      <c r="B300" s="207"/>
      <c r="C300" s="127">
        <f t="shared" si="29"/>
        <v>46290</v>
      </c>
      <c r="D300" s="128" t="str">
        <f t="shared" si="28"/>
        <v>Fr</v>
      </c>
      <c r="E300" s="11" t="str">
        <f t="shared" si="27"/>
        <v/>
      </c>
      <c r="F300" s="143" t="str">
        <f>IFERROR(VLOOKUP(C300,Einstellungen!$B$5:$C$95,2,FALSE),"")</f>
        <v/>
      </c>
      <c r="G300" s="171"/>
      <c r="H300" s="170"/>
      <c r="I300" s="171"/>
      <c r="J300" s="170"/>
      <c r="K300" s="171"/>
      <c r="L300" s="172"/>
      <c r="M300" s="172"/>
      <c r="N300" s="12"/>
      <c r="O300" s="12"/>
      <c r="P300" s="12"/>
      <c r="Q300" s="12"/>
      <c r="R300" s="12"/>
      <c r="S300" s="13"/>
    </row>
    <row r="301" spans="1:19" ht="26.15" customHeight="1" outlineLevel="1" x14ac:dyDescent="0.35">
      <c r="A301" s="7"/>
      <c r="B301" s="207"/>
      <c r="C301" s="127">
        <f t="shared" si="29"/>
        <v>46291</v>
      </c>
      <c r="D301" s="128" t="str">
        <f t="shared" si="28"/>
        <v>Sa</v>
      </c>
      <c r="E301" s="11" t="str">
        <f t="shared" si="27"/>
        <v/>
      </c>
      <c r="F301" s="143" t="str">
        <f>IFERROR(VLOOKUP(C301,Einstellungen!$B$5:$C$95,2,FALSE),"")</f>
        <v>Europäischer Wandertag</v>
      </c>
      <c r="G301" s="171"/>
      <c r="H301" s="170"/>
      <c r="I301" s="171"/>
      <c r="J301" s="170"/>
      <c r="K301" s="171"/>
      <c r="L301" s="172"/>
      <c r="M301" s="172"/>
      <c r="N301" s="12"/>
      <c r="O301" s="12"/>
      <c r="P301" s="12"/>
      <c r="Q301" s="12"/>
      <c r="R301" s="12"/>
      <c r="S301" s="13"/>
    </row>
    <row r="302" spans="1:19" ht="26.15" customHeight="1" outlineLevel="1" x14ac:dyDescent="0.35">
      <c r="A302" s="7"/>
      <c r="B302" s="207"/>
      <c r="C302" s="125">
        <f t="shared" si="29"/>
        <v>46292</v>
      </c>
      <c r="D302" s="126" t="str">
        <f t="shared" si="28"/>
        <v>So</v>
      </c>
      <c r="E302" s="14" t="str">
        <f t="shared" si="27"/>
        <v/>
      </c>
      <c r="F302" s="144" t="str">
        <f>IFERROR(VLOOKUP(C302,Einstellungen!$B$5:$C$95,2,FALSE),"")</f>
        <v>Welttourismustag</v>
      </c>
      <c r="G302" s="171"/>
      <c r="H302" s="170"/>
      <c r="I302" s="171"/>
      <c r="J302" s="170"/>
      <c r="K302" s="171"/>
      <c r="L302" s="172"/>
      <c r="M302" s="172"/>
      <c r="N302" s="12"/>
      <c r="O302" s="12"/>
      <c r="P302" s="12"/>
      <c r="Q302" s="12"/>
      <c r="R302" s="12"/>
      <c r="S302" s="13"/>
    </row>
    <row r="303" spans="1:19" ht="26.15" customHeight="1" outlineLevel="1" x14ac:dyDescent="0.35">
      <c r="A303" s="7"/>
      <c r="B303" s="207"/>
      <c r="C303" s="127">
        <f t="shared" si="29"/>
        <v>46293</v>
      </c>
      <c r="D303" s="128" t="str">
        <f t="shared" si="28"/>
        <v>Mo</v>
      </c>
      <c r="E303" s="11">
        <f t="shared" si="27"/>
        <v>40</v>
      </c>
      <c r="F303" s="143" t="str">
        <f>IFERROR(VLOOKUP(C303,Einstellungen!$B$5:$C$95,2,FALSE),"")</f>
        <v/>
      </c>
      <c r="G303" s="171"/>
      <c r="H303" s="170"/>
      <c r="I303" s="171"/>
      <c r="J303" s="170"/>
      <c r="K303" s="171"/>
      <c r="L303" s="172"/>
      <c r="M303" s="172"/>
      <c r="N303" s="12"/>
      <c r="O303" s="12"/>
      <c r="P303" s="12"/>
      <c r="Q303" s="12"/>
      <c r="R303" s="12"/>
      <c r="S303" s="13"/>
    </row>
    <row r="304" spans="1:19" ht="26.15" customHeight="1" outlineLevel="1" x14ac:dyDescent="0.35">
      <c r="A304" s="7"/>
      <c r="B304" s="207"/>
      <c r="C304" s="127">
        <f t="shared" si="29"/>
        <v>46294</v>
      </c>
      <c r="D304" s="128" t="str">
        <f t="shared" si="28"/>
        <v>Di</v>
      </c>
      <c r="E304" s="11" t="str">
        <f t="shared" si="27"/>
        <v/>
      </c>
      <c r="F304" s="143" t="str">
        <f>IFERROR(VLOOKUP(C304,Einstellungen!$B$5:$C$95,2,FALSE),"")</f>
        <v/>
      </c>
      <c r="G304" s="171"/>
      <c r="H304" s="170"/>
      <c r="I304" s="171"/>
      <c r="J304" s="170"/>
      <c r="K304" s="171"/>
      <c r="L304" s="172"/>
      <c r="M304" s="172"/>
      <c r="N304" s="12"/>
      <c r="O304" s="12"/>
      <c r="P304" s="12"/>
      <c r="Q304" s="12"/>
      <c r="R304" s="12"/>
      <c r="S304" s="13"/>
    </row>
    <row r="305" spans="1:19" ht="26.15" customHeight="1" outlineLevel="1" thickBot="1" x14ac:dyDescent="0.4">
      <c r="A305" s="7"/>
      <c r="B305" s="207"/>
      <c r="C305" s="127">
        <f t="shared" si="29"/>
        <v>46295</v>
      </c>
      <c r="D305" s="128" t="str">
        <f t="shared" si="28"/>
        <v>Mi</v>
      </c>
      <c r="E305" s="11" t="str">
        <f t="shared" si="27"/>
        <v/>
      </c>
      <c r="F305" s="147" t="str">
        <f>IFERROR(VLOOKUP(C305,Einstellungen!$B$5:$C$95,2,FALSE),"")</f>
        <v/>
      </c>
      <c r="G305" s="174"/>
      <c r="H305" s="175"/>
      <c r="I305" s="174"/>
      <c r="J305" s="175"/>
      <c r="K305" s="174"/>
      <c r="L305" s="176"/>
      <c r="M305" s="176"/>
      <c r="N305" s="16"/>
      <c r="O305" s="16"/>
      <c r="P305" s="16"/>
      <c r="Q305" s="16"/>
      <c r="R305" s="16"/>
      <c r="S305" s="17"/>
    </row>
    <row r="306" spans="1:19" ht="26.15" customHeight="1" x14ac:dyDescent="0.35">
      <c r="A306" s="7"/>
      <c r="B306" s="36" t="s">
        <v>15</v>
      </c>
      <c r="C306" s="37"/>
      <c r="D306" s="37"/>
      <c r="E306" s="37"/>
      <c r="F306" s="25"/>
      <c r="G306" s="25"/>
      <c r="H306" s="163"/>
      <c r="I306" s="25"/>
      <c r="J306" s="163"/>
      <c r="K306" s="25"/>
      <c r="L306" s="26"/>
      <c r="M306" s="26"/>
      <c r="N306" s="19">
        <f>SUM(N276:N305)</f>
        <v>0</v>
      </c>
      <c r="O306" s="19">
        <f t="shared" ref="O306:P306" si="30">SUM(O276:O305)</f>
        <v>0</v>
      </c>
      <c r="P306" s="19">
        <f t="shared" si="30"/>
        <v>0</v>
      </c>
      <c r="Q306" s="19">
        <f t="shared" ref="Q306:S306" si="31">SUM(Q276:Q305)</f>
        <v>0</v>
      </c>
      <c r="R306" s="19">
        <f t="shared" si="31"/>
        <v>0</v>
      </c>
      <c r="S306" s="20">
        <f t="shared" si="31"/>
        <v>0</v>
      </c>
    </row>
    <row r="307" spans="1:19" ht="26.15" customHeight="1" thickBot="1" x14ac:dyDescent="0.4">
      <c r="A307" s="7"/>
      <c r="B307" s="36"/>
      <c r="C307" s="37"/>
      <c r="D307" s="37"/>
      <c r="E307" s="37"/>
      <c r="F307" s="31"/>
      <c r="G307" s="31"/>
      <c r="H307" s="165"/>
      <c r="I307" s="31"/>
      <c r="J307" s="165"/>
      <c r="K307" s="31"/>
      <c r="L307" s="32"/>
      <c r="M307" s="32"/>
      <c r="N307" s="34"/>
      <c r="O307" s="34"/>
      <c r="P307" s="34"/>
      <c r="Q307" s="34"/>
      <c r="R307" s="34"/>
      <c r="S307" s="35"/>
    </row>
    <row r="308" spans="1:19" ht="41.25" customHeight="1" thickBot="1" x14ac:dyDescent="0.4">
      <c r="A308" s="7"/>
      <c r="B308" s="36"/>
      <c r="C308" s="37"/>
      <c r="D308" s="221" t="s">
        <v>113</v>
      </c>
      <c r="E308" s="209"/>
      <c r="F308" s="209"/>
      <c r="G308" s="208" t="s">
        <v>138</v>
      </c>
      <c r="H308" s="209"/>
      <c r="I308" s="209"/>
      <c r="J308" s="209"/>
      <c r="K308" s="209"/>
      <c r="L308" s="209"/>
      <c r="M308" s="184" t="str">
        <f>M4</f>
        <v>Fachbereich</v>
      </c>
      <c r="N308" s="251" t="str">
        <f>N4</f>
        <v>Instagram</v>
      </c>
      <c r="O308" s="252"/>
      <c r="P308" s="253"/>
      <c r="Q308" s="38" t="str">
        <f>Q4</f>
        <v>Facebook</v>
      </c>
      <c r="R308" s="38" t="str">
        <f>R4</f>
        <v>???</v>
      </c>
      <c r="S308" s="39" t="str">
        <f>S4</f>
        <v>???</v>
      </c>
    </row>
    <row r="309" spans="1:19" ht="26.15" customHeight="1" thickBot="1" x14ac:dyDescent="0.4">
      <c r="A309" s="7"/>
      <c r="B309" s="36"/>
      <c r="C309" s="37"/>
      <c r="D309" s="215" t="s">
        <v>111</v>
      </c>
      <c r="E309" s="216"/>
      <c r="F309" s="216"/>
      <c r="G309" s="101"/>
      <c r="H309" s="102"/>
      <c r="I309" s="102"/>
      <c r="J309" s="102"/>
      <c r="K309" s="102"/>
      <c r="L309" s="103"/>
      <c r="M309" s="103"/>
      <c r="N309" s="215"/>
      <c r="O309" s="216"/>
      <c r="P309" s="254"/>
      <c r="Q309" s="104"/>
      <c r="R309" s="105"/>
      <c r="S309" s="109"/>
    </row>
    <row r="310" spans="1:19" ht="26.15" customHeight="1" thickBot="1" x14ac:dyDescent="0.4">
      <c r="A310" s="7"/>
      <c r="B310" s="36"/>
      <c r="C310" s="37"/>
      <c r="D310" s="215" t="s">
        <v>111</v>
      </c>
      <c r="E310" s="216"/>
      <c r="F310" s="216"/>
      <c r="G310" s="101"/>
      <c r="H310" s="102"/>
      <c r="I310" s="102"/>
      <c r="J310" s="102"/>
      <c r="K310" s="102"/>
      <c r="L310" s="103"/>
      <c r="M310" s="103"/>
      <c r="N310" s="215"/>
      <c r="O310" s="216"/>
      <c r="P310" s="254"/>
      <c r="Q310" s="104"/>
      <c r="R310" s="105"/>
      <c r="S310" s="109"/>
    </row>
    <row r="311" spans="1:19" ht="26.15" customHeight="1" thickBot="1" x14ac:dyDescent="0.4">
      <c r="A311" s="7"/>
      <c r="B311" s="36"/>
      <c r="C311" s="37"/>
      <c r="D311" s="215" t="s">
        <v>111</v>
      </c>
      <c r="E311" s="216"/>
      <c r="F311" s="216"/>
      <c r="G311" s="106"/>
      <c r="H311" s="102"/>
      <c r="I311" s="107"/>
      <c r="J311" s="102"/>
      <c r="K311" s="107"/>
      <c r="L311" s="103"/>
      <c r="M311" s="103"/>
      <c r="N311" s="215"/>
      <c r="O311" s="216"/>
      <c r="P311" s="254"/>
      <c r="Q311" s="108"/>
      <c r="R311" s="108"/>
      <c r="S311" s="112"/>
    </row>
    <row r="312" spans="1:19" ht="26.15" customHeight="1" thickBot="1" x14ac:dyDescent="0.4">
      <c r="A312" s="7"/>
      <c r="B312" s="41"/>
      <c r="C312" s="42"/>
      <c r="D312" s="42"/>
      <c r="E312" s="42"/>
      <c r="F312" s="27"/>
      <c r="G312" s="27"/>
      <c r="H312" s="164"/>
      <c r="I312" s="27"/>
      <c r="J312" s="164"/>
      <c r="K312" s="27"/>
      <c r="L312" s="28"/>
      <c r="M312" s="28"/>
      <c r="N312" s="29"/>
      <c r="O312" s="29"/>
      <c r="P312" s="29"/>
      <c r="Q312" s="29"/>
      <c r="R312" s="29"/>
      <c r="S312" s="54"/>
    </row>
    <row r="313" spans="1:19" ht="26.15" customHeight="1" outlineLevel="1" thickTop="1" x14ac:dyDescent="0.35">
      <c r="A313" s="7"/>
      <c r="B313" s="206" t="str">
        <f>TEXT(C313,"MMMM")</f>
        <v>Oktober</v>
      </c>
      <c r="C313" s="127">
        <f>C305+1</f>
        <v>46296</v>
      </c>
      <c r="D313" s="128" t="str">
        <f t="shared" si="28"/>
        <v>Do</v>
      </c>
      <c r="E313" s="11" t="str">
        <f t="shared" si="27"/>
        <v/>
      </c>
      <c r="F313" s="143" t="str">
        <f>IFERROR(VLOOKUP(C313,Einstellungen!$B$5:$C$95,2,FALSE),"")</f>
        <v/>
      </c>
      <c r="G313" s="171"/>
      <c r="H313" s="170"/>
      <c r="I313" s="171"/>
      <c r="J313" s="170"/>
      <c r="K313" s="171"/>
      <c r="L313" s="172"/>
      <c r="M313" s="172"/>
      <c r="N313" s="12"/>
      <c r="O313" s="12"/>
      <c r="P313" s="12"/>
      <c r="Q313" s="12"/>
      <c r="R313" s="12"/>
      <c r="S313" s="13"/>
    </row>
    <row r="314" spans="1:19" ht="26.15" customHeight="1" outlineLevel="1" x14ac:dyDescent="0.35">
      <c r="A314" s="7"/>
      <c r="B314" s="207"/>
      <c r="C314" s="127">
        <f t="shared" si="29"/>
        <v>46297</v>
      </c>
      <c r="D314" s="128" t="str">
        <f t="shared" si="28"/>
        <v>Fr</v>
      </c>
      <c r="E314" s="11" t="str">
        <f t="shared" si="27"/>
        <v/>
      </c>
      <c r="F314" s="143" t="str">
        <f>IFERROR(VLOOKUP(C314,Einstellungen!$B$5:$C$95,2,FALSE),"")</f>
        <v/>
      </c>
      <c r="G314" s="171"/>
      <c r="H314" s="170"/>
      <c r="I314" s="171"/>
      <c r="J314" s="170"/>
      <c r="K314" s="171"/>
      <c r="L314" s="172"/>
      <c r="M314" s="172"/>
      <c r="N314" s="12"/>
      <c r="O314" s="12"/>
      <c r="P314" s="12"/>
      <c r="Q314" s="12"/>
      <c r="R314" s="12"/>
      <c r="S314" s="13"/>
    </row>
    <row r="315" spans="1:19" ht="26.15" customHeight="1" outlineLevel="1" x14ac:dyDescent="0.35">
      <c r="A315" s="7"/>
      <c r="B315" s="207"/>
      <c r="C315" s="141">
        <f t="shared" si="29"/>
        <v>46298</v>
      </c>
      <c r="D315" s="142" t="str">
        <f t="shared" si="28"/>
        <v>Sa</v>
      </c>
      <c r="E315" s="11" t="str">
        <f t="shared" si="27"/>
        <v/>
      </c>
      <c r="F315" s="146" t="str">
        <f>IFERROR(VLOOKUP(C315,Einstellungen!$B$5:$C$95,2,FALSE),"")</f>
        <v>Tag der Deutschen Einheit</v>
      </c>
      <c r="G315" s="171"/>
      <c r="H315" s="170"/>
      <c r="I315" s="171"/>
      <c r="J315" s="170"/>
      <c r="K315" s="171"/>
      <c r="L315" s="172"/>
      <c r="M315" s="172"/>
      <c r="N315" s="12"/>
      <c r="O315" s="12"/>
      <c r="P315" s="12"/>
      <c r="Q315" s="12"/>
      <c r="R315" s="12"/>
      <c r="S315" s="13"/>
    </row>
    <row r="316" spans="1:19" ht="26.15" customHeight="1" outlineLevel="1" x14ac:dyDescent="0.35">
      <c r="A316" s="7"/>
      <c r="B316" s="207"/>
      <c r="C316" s="125">
        <f t="shared" si="29"/>
        <v>46299</v>
      </c>
      <c r="D316" s="126" t="str">
        <f t="shared" si="28"/>
        <v>So</v>
      </c>
      <c r="E316" s="14" t="str">
        <f t="shared" si="27"/>
        <v/>
      </c>
      <c r="F316" s="144" t="str">
        <f>IFERROR(VLOOKUP(C316,Einstellungen!$B$5:$C$95,2,FALSE),"")</f>
        <v/>
      </c>
      <c r="G316" s="171"/>
      <c r="H316" s="170"/>
      <c r="I316" s="171"/>
      <c r="J316" s="170"/>
      <c r="K316" s="171"/>
      <c r="L316" s="172"/>
      <c r="M316" s="172"/>
      <c r="N316" s="12"/>
      <c r="O316" s="12"/>
      <c r="P316" s="12"/>
      <c r="Q316" s="12"/>
      <c r="R316" s="12"/>
      <c r="S316" s="13"/>
    </row>
    <row r="317" spans="1:19" ht="26.15" customHeight="1" outlineLevel="1" x14ac:dyDescent="0.35">
      <c r="A317" s="7"/>
      <c r="B317" s="207"/>
      <c r="C317" s="127">
        <f t="shared" si="29"/>
        <v>46300</v>
      </c>
      <c r="D317" s="128" t="str">
        <f t="shared" si="28"/>
        <v>Mo</v>
      </c>
      <c r="E317" s="11">
        <f t="shared" si="27"/>
        <v>41</v>
      </c>
      <c r="F317" s="143" t="str">
        <f>IFERROR(VLOOKUP(C317,Einstellungen!$B$5:$C$95,2,FALSE),"")</f>
        <v/>
      </c>
      <c r="G317" s="171"/>
      <c r="H317" s="170"/>
      <c r="I317" s="171"/>
      <c r="J317" s="170"/>
      <c r="K317" s="171"/>
      <c r="L317" s="172"/>
      <c r="M317" s="172"/>
      <c r="N317" s="12"/>
      <c r="O317" s="12"/>
      <c r="P317" s="12"/>
      <c r="Q317" s="12"/>
      <c r="R317" s="12"/>
      <c r="S317" s="13"/>
    </row>
    <row r="318" spans="1:19" ht="26.15" customHeight="1" outlineLevel="1" x14ac:dyDescent="0.35">
      <c r="A318" s="7"/>
      <c r="B318" s="207"/>
      <c r="C318" s="135">
        <f t="shared" si="29"/>
        <v>46301</v>
      </c>
      <c r="D318" s="136" t="str">
        <f t="shared" si="28"/>
        <v>Di</v>
      </c>
      <c r="E318" s="11" t="str">
        <f t="shared" si="27"/>
        <v/>
      </c>
      <c r="F318" s="145" t="str">
        <f>IFERROR(VLOOKUP(C318,Einstellungen!$B$5:$C$95,2,FALSE),"")</f>
        <v/>
      </c>
      <c r="G318" s="171"/>
      <c r="H318" s="170"/>
      <c r="I318" s="171"/>
      <c r="J318" s="170"/>
      <c r="K318" s="171"/>
      <c r="L318" s="172"/>
      <c r="M318" s="172"/>
      <c r="N318" s="12"/>
      <c r="O318" s="12"/>
      <c r="P318" s="12"/>
      <c r="Q318" s="12"/>
      <c r="R318" s="12"/>
      <c r="S318" s="13"/>
    </row>
    <row r="319" spans="1:19" ht="26.15" customHeight="1" outlineLevel="1" x14ac:dyDescent="0.35">
      <c r="A319" s="7"/>
      <c r="B319" s="207"/>
      <c r="C319" s="135">
        <f t="shared" si="29"/>
        <v>46302</v>
      </c>
      <c r="D319" s="136" t="str">
        <f t="shared" si="28"/>
        <v>Mi</v>
      </c>
      <c r="E319" s="11" t="str">
        <f t="shared" si="27"/>
        <v/>
      </c>
      <c r="F319" s="145" t="str">
        <f>IFERROR(VLOOKUP(C319,Einstellungen!$B$5:$C$95,2,FALSE),"")</f>
        <v/>
      </c>
      <c r="G319" s="171"/>
      <c r="H319" s="170"/>
      <c r="I319" s="171"/>
      <c r="J319" s="170"/>
      <c r="K319" s="171"/>
      <c r="L319" s="172"/>
      <c r="M319" s="172"/>
      <c r="N319" s="12"/>
      <c r="O319" s="12"/>
      <c r="P319" s="12"/>
      <c r="Q319" s="12"/>
      <c r="R319" s="12"/>
      <c r="S319" s="13"/>
    </row>
    <row r="320" spans="1:19" ht="26.15" customHeight="1" outlineLevel="1" x14ac:dyDescent="0.35">
      <c r="A320" s="7"/>
      <c r="B320" s="207"/>
      <c r="C320" s="135">
        <f t="shared" si="29"/>
        <v>46303</v>
      </c>
      <c r="D320" s="136" t="str">
        <f t="shared" si="28"/>
        <v>Do</v>
      </c>
      <c r="E320" s="11" t="str">
        <f t="shared" si="27"/>
        <v/>
      </c>
      <c r="F320" s="143" t="str">
        <f>IFERROR(VLOOKUP(C320,Einstellungen!$B$5:$C$95,2,FALSE),"")</f>
        <v/>
      </c>
      <c r="G320" s="171"/>
      <c r="H320" s="170"/>
      <c r="I320" s="171"/>
      <c r="J320" s="170"/>
      <c r="K320" s="171"/>
      <c r="L320" s="172"/>
      <c r="M320" s="172"/>
      <c r="N320" s="12"/>
      <c r="O320" s="12"/>
      <c r="P320" s="12"/>
      <c r="Q320" s="12"/>
      <c r="R320" s="12"/>
      <c r="S320" s="13"/>
    </row>
    <row r="321" spans="1:19" ht="26.15" customHeight="1" outlineLevel="1" x14ac:dyDescent="0.35">
      <c r="A321" s="7"/>
      <c r="B321" s="207"/>
      <c r="C321" s="135">
        <f t="shared" si="29"/>
        <v>46304</v>
      </c>
      <c r="D321" s="136" t="str">
        <f t="shared" si="28"/>
        <v>Fr</v>
      </c>
      <c r="E321" s="11" t="str">
        <f t="shared" si="27"/>
        <v/>
      </c>
      <c r="F321" s="143" t="str">
        <f>IFERROR(VLOOKUP(C321,Einstellungen!$B$5:$C$95,2,FALSE),"")</f>
        <v/>
      </c>
      <c r="G321" s="171"/>
      <c r="H321" s="170"/>
      <c r="I321" s="171"/>
      <c r="J321" s="170"/>
      <c r="K321" s="171"/>
      <c r="L321" s="172"/>
      <c r="M321" s="172"/>
      <c r="N321" s="12"/>
      <c r="O321" s="12"/>
      <c r="P321" s="12"/>
      <c r="Q321" s="12"/>
      <c r="R321" s="12"/>
      <c r="S321" s="13"/>
    </row>
    <row r="322" spans="1:19" ht="26.15" customHeight="1" outlineLevel="1" x14ac:dyDescent="0.35">
      <c r="A322" s="7"/>
      <c r="B322" s="207"/>
      <c r="C322" s="135">
        <f t="shared" si="29"/>
        <v>46305</v>
      </c>
      <c r="D322" s="136" t="str">
        <f t="shared" si="28"/>
        <v>Sa</v>
      </c>
      <c r="E322" s="11" t="str">
        <f t="shared" si="27"/>
        <v/>
      </c>
      <c r="F322" s="143" t="str">
        <f>IFERROR(VLOOKUP(C322,Einstellungen!$B$5:$C$95,2,FALSE),"")</f>
        <v/>
      </c>
      <c r="G322" s="171"/>
      <c r="H322" s="170"/>
      <c r="I322" s="171"/>
      <c r="J322" s="170"/>
      <c r="K322" s="171"/>
      <c r="L322" s="172"/>
      <c r="M322" s="172"/>
      <c r="N322" s="12"/>
      <c r="O322" s="12"/>
      <c r="P322" s="12"/>
      <c r="Q322" s="12"/>
      <c r="R322" s="12"/>
      <c r="S322" s="13"/>
    </row>
    <row r="323" spans="1:19" ht="26.15" customHeight="1" outlineLevel="1" x14ac:dyDescent="0.35">
      <c r="A323" s="7"/>
      <c r="B323" s="207"/>
      <c r="C323" s="133">
        <f t="shared" si="29"/>
        <v>46306</v>
      </c>
      <c r="D323" s="134" t="str">
        <f t="shared" si="28"/>
        <v>So</v>
      </c>
      <c r="E323" s="14" t="str">
        <f t="shared" si="27"/>
        <v/>
      </c>
      <c r="F323" s="144" t="str">
        <f>IFERROR(VLOOKUP(C323,Einstellungen!$B$5:$C$95,2,FALSE),"")</f>
        <v/>
      </c>
      <c r="G323" s="171"/>
      <c r="H323" s="170"/>
      <c r="I323" s="171"/>
      <c r="J323" s="170"/>
      <c r="K323" s="171"/>
      <c r="L323" s="172"/>
      <c r="M323" s="172"/>
      <c r="N323" s="12"/>
      <c r="O323" s="12"/>
      <c r="P323" s="12"/>
      <c r="Q323" s="12"/>
      <c r="R323" s="12"/>
      <c r="S323" s="13"/>
    </row>
    <row r="324" spans="1:19" ht="26.15" customHeight="1" outlineLevel="1" x14ac:dyDescent="0.35">
      <c r="A324" s="7"/>
      <c r="B324" s="207"/>
      <c r="C324" s="129">
        <f t="shared" si="29"/>
        <v>46307</v>
      </c>
      <c r="D324" s="130" t="str">
        <f t="shared" si="28"/>
        <v>Mo</v>
      </c>
      <c r="E324" s="11">
        <f t="shared" si="27"/>
        <v>42</v>
      </c>
      <c r="F324" s="145" t="str">
        <f>IFERROR(VLOOKUP(C324,Einstellungen!$B$5:$C$95,2,FALSE),"")</f>
        <v>Beginn der Herbstferien</v>
      </c>
      <c r="G324" s="171"/>
      <c r="H324" s="170"/>
      <c r="I324" s="171"/>
      <c r="J324" s="170"/>
      <c r="K324" s="171"/>
      <c r="L324" s="172"/>
      <c r="M324" s="172"/>
      <c r="N324" s="12"/>
      <c r="O324" s="12"/>
      <c r="P324" s="12"/>
      <c r="Q324" s="12"/>
      <c r="R324" s="12"/>
      <c r="S324" s="13"/>
    </row>
    <row r="325" spans="1:19" ht="26.15" customHeight="1" outlineLevel="1" x14ac:dyDescent="0.35">
      <c r="A325" s="7"/>
      <c r="B325" s="207"/>
      <c r="C325" s="129">
        <f t="shared" si="29"/>
        <v>46308</v>
      </c>
      <c r="D325" s="130" t="str">
        <f t="shared" si="28"/>
        <v>Di</v>
      </c>
      <c r="E325" s="11" t="str">
        <f t="shared" si="27"/>
        <v/>
      </c>
      <c r="F325" s="143" t="str">
        <f>IFERROR(VLOOKUP(C325,Einstellungen!$B$5:$C$95,2,FALSE),"")</f>
        <v/>
      </c>
      <c r="G325" s="171"/>
      <c r="H325" s="170"/>
      <c r="I325" s="171"/>
      <c r="J325" s="170"/>
      <c r="K325" s="171"/>
      <c r="L325" s="172"/>
      <c r="M325" s="172"/>
      <c r="N325" s="12"/>
      <c r="O325" s="12"/>
      <c r="P325" s="12"/>
      <c r="Q325" s="12"/>
      <c r="R325" s="12"/>
      <c r="S325" s="13"/>
    </row>
    <row r="326" spans="1:19" ht="26.15" customHeight="1" outlineLevel="1" x14ac:dyDescent="0.35">
      <c r="A326" s="7"/>
      <c r="B326" s="207"/>
      <c r="C326" s="129">
        <f t="shared" si="29"/>
        <v>46309</v>
      </c>
      <c r="D326" s="130" t="str">
        <f t="shared" si="28"/>
        <v>Mi</v>
      </c>
      <c r="E326" s="11" t="str">
        <f t="shared" si="27"/>
        <v/>
      </c>
      <c r="F326" s="143" t="str">
        <f>IFERROR(VLOOKUP(C326,Einstellungen!$B$5:$C$95,2,FALSE),"")</f>
        <v/>
      </c>
      <c r="G326" s="171"/>
      <c r="H326" s="170"/>
      <c r="I326" s="171"/>
      <c r="J326" s="170"/>
      <c r="K326" s="171"/>
      <c r="L326" s="172"/>
      <c r="M326" s="172"/>
      <c r="N326" s="12"/>
      <c r="O326" s="12"/>
      <c r="P326" s="12"/>
      <c r="Q326" s="12"/>
      <c r="R326" s="12"/>
      <c r="S326" s="13"/>
    </row>
    <row r="327" spans="1:19" ht="26.15" customHeight="1" outlineLevel="1" x14ac:dyDescent="0.35">
      <c r="A327" s="7"/>
      <c r="B327" s="207"/>
      <c r="C327" s="129">
        <f t="shared" si="29"/>
        <v>46310</v>
      </c>
      <c r="D327" s="130" t="str">
        <f t="shared" si="28"/>
        <v>Do</v>
      </c>
      <c r="E327" s="11" t="str">
        <f t="shared" si="27"/>
        <v/>
      </c>
      <c r="F327" s="143" t="str">
        <f>IFERROR(VLOOKUP(C327,Einstellungen!$B$5:$C$95,2,FALSE),"")</f>
        <v/>
      </c>
      <c r="G327" s="171"/>
      <c r="H327" s="170"/>
      <c r="I327" s="171"/>
      <c r="J327" s="170"/>
      <c r="K327" s="171"/>
      <c r="L327" s="172"/>
      <c r="M327" s="172"/>
      <c r="N327" s="12"/>
      <c r="O327" s="12"/>
      <c r="P327" s="12"/>
      <c r="Q327" s="12"/>
      <c r="R327" s="12"/>
      <c r="S327" s="13"/>
    </row>
    <row r="328" spans="1:19" ht="26.15" customHeight="1" outlineLevel="1" x14ac:dyDescent="0.35">
      <c r="A328" s="7"/>
      <c r="B328" s="207"/>
      <c r="C328" s="129">
        <f t="shared" si="29"/>
        <v>46311</v>
      </c>
      <c r="D328" s="130" t="str">
        <f t="shared" si="28"/>
        <v>Fr</v>
      </c>
      <c r="E328" s="11" t="str">
        <f t="shared" si="27"/>
        <v/>
      </c>
      <c r="F328" s="143" t="str">
        <f>IFERROR(VLOOKUP(C328,Einstellungen!$B$5:$C$95,2,FALSE),"")</f>
        <v/>
      </c>
      <c r="G328" s="171"/>
      <c r="H328" s="170"/>
      <c r="I328" s="171"/>
      <c r="J328" s="170"/>
      <c r="K328" s="171"/>
      <c r="L328" s="172"/>
      <c r="M328" s="172"/>
      <c r="N328" s="12"/>
      <c r="O328" s="12"/>
      <c r="P328" s="12"/>
      <c r="Q328" s="12"/>
      <c r="R328" s="12"/>
      <c r="S328" s="13"/>
    </row>
    <row r="329" spans="1:19" ht="26.15" customHeight="1" outlineLevel="1" x14ac:dyDescent="0.35">
      <c r="A329" s="7"/>
      <c r="B329" s="207"/>
      <c r="C329" s="129">
        <f t="shared" si="29"/>
        <v>46312</v>
      </c>
      <c r="D329" s="130" t="str">
        <f t="shared" si="28"/>
        <v>Sa</v>
      </c>
      <c r="E329" s="11" t="str">
        <f t="shared" si="27"/>
        <v/>
      </c>
      <c r="F329" s="143" t="str">
        <f>IFERROR(VLOOKUP(C329,Einstellungen!$B$5:$C$95,2,FALSE),"")</f>
        <v/>
      </c>
      <c r="G329" s="171"/>
      <c r="H329" s="170"/>
      <c r="I329" s="171"/>
      <c r="J329" s="170"/>
      <c r="K329" s="171"/>
      <c r="L329" s="172"/>
      <c r="M329" s="172"/>
      <c r="N329" s="12"/>
      <c r="O329" s="12"/>
      <c r="P329" s="12"/>
      <c r="Q329" s="12"/>
      <c r="R329" s="12"/>
      <c r="S329" s="13"/>
    </row>
    <row r="330" spans="1:19" ht="26.15" customHeight="1" outlineLevel="1" x14ac:dyDescent="0.35">
      <c r="A330" s="7"/>
      <c r="B330" s="207"/>
      <c r="C330" s="131">
        <f t="shared" si="29"/>
        <v>46313</v>
      </c>
      <c r="D330" s="132" t="str">
        <f t="shared" si="28"/>
        <v>So</v>
      </c>
      <c r="E330" s="14" t="str">
        <f t="shared" si="27"/>
        <v/>
      </c>
      <c r="F330" s="144" t="str">
        <f>IFERROR(VLOOKUP(C330,Einstellungen!$B$5:$C$95,2,FALSE),"")</f>
        <v/>
      </c>
      <c r="G330" s="171"/>
      <c r="H330" s="170"/>
      <c r="I330" s="171"/>
      <c r="J330" s="170"/>
      <c r="K330" s="171"/>
      <c r="L330" s="172"/>
      <c r="M330" s="172"/>
      <c r="N330" s="12"/>
      <c r="O330" s="12"/>
      <c r="P330" s="12"/>
      <c r="Q330" s="12"/>
      <c r="R330" s="12"/>
      <c r="S330" s="13"/>
    </row>
    <row r="331" spans="1:19" ht="26.15" customHeight="1" outlineLevel="1" x14ac:dyDescent="0.35">
      <c r="A331" s="7"/>
      <c r="B331" s="207"/>
      <c r="C331" s="129">
        <f t="shared" si="29"/>
        <v>46314</v>
      </c>
      <c r="D331" s="130" t="str">
        <f t="shared" si="28"/>
        <v>Mo</v>
      </c>
      <c r="E331" s="11">
        <f t="shared" si="27"/>
        <v>43</v>
      </c>
      <c r="F331" s="143" t="str">
        <f>IFERROR(VLOOKUP(C331,Einstellungen!$B$5:$C$95,2,FALSE),"")</f>
        <v/>
      </c>
      <c r="G331" s="171"/>
      <c r="H331" s="170"/>
      <c r="I331" s="171"/>
      <c r="J331" s="170"/>
      <c r="K331" s="171"/>
      <c r="L331" s="172"/>
      <c r="M331" s="172"/>
      <c r="N331" s="12"/>
      <c r="O331" s="12"/>
      <c r="P331" s="12"/>
      <c r="Q331" s="12"/>
      <c r="R331" s="12"/>
      <c r="S331" s="13"/>
    </row>
    <row r="332" spans="1:19" ht="26.15" customHeight="1" outlineLevel="1" x14ac:dyDescent="0.35">
      <c r="A332" s="7"/>
      <c r="B332" s="207"/>
      <c r="C332" s="129">
        <f t="shared" si="29"/>
        <v>46315</v>
      </c>
      <c r="D332" s="130" t="str">
        <f t="shared" si="28"/>
        <v>Di</v>
      </c>
      <c r="E332" s="11" t="str">
        <f t="shared" si="27"/>
        <v/>
      </c>
      <c r="F332" s="143" t="str">
        <f>IFERROR(VLOOKUP(C332,Einstellungen!$B$5:$C$95,2,FALSE),"")</f>
        <v>Internationaler Tag der Köche</v>
      </c>
      <c r="G332" s="171"/>
      <c r="H332" s="170"/>
      <c r="I332" s="171"/>
      <c r="J332" s="170"/>
      <c r="K332" s="171"/>
      <c r="L332" s="172"/>
      <c r="M332" s="172"/>
      <c r="N332" s="12"/>
      <c r="O332" s="12"/>
      <c r="P332" s="12"/>
      <c r="Q332" s="12"/>
      <c r="R332" s="12"/>
      <c r="S332" s="13"/>
    </row>
    <row r="333" spans="1:19" ht="26.15" customHeight="1" outlineLevel="1" x14ac:dyDescent="0.35">
      <c r="A333" s="7"/>
      <c r="B333" s="207"/>
      <c r="C333" s="129">
        <f t="shared" si="29"/>
        <v>46316</v>
      </c>
      <c r="D333" s="130" t="str">
        <f t="shared" si="28"/>
        <v>Mi</v>
      </c>
      <c r="E333" s="11" t="str">
        <f t="shared" si="27"/>
        <v/>
      </c>
      <c r="F333" s="143" t="str">
        <f>IFERROR(VLOOKUP(C333,Einstellungen!$B$5:$C$95,2,FALSE),"")</f>
        <v/>
      </c>
      <c r="G333" s="171"/>
      <c r="H333" s="170"/>
      <c r="I333" s="171"/>
      <c r="J333" s="170"/>
      <c r="K333" s="171"/>
      <c r="L333" s="172"/>
      <c r="M333" s="172"/>
      <c r="N333" s="12"/>
      <c r="O333" s="12"/>
      <c r="P333" s="12"/>
      <c r="Q333" s="12"/>
      <c r="R333" s="12"/>
      <c r="S333" s="13"/>
    </row>
    <row r="334" spans="1:19" ht="26.15" customHeight="1" outlineLevel="1" x14ac:dyDescent="0.35">
      <c r="A334" s="7"/>
      <c r="B334" s="207"/>
      <c r="C334" s="129">
        <f t="shared" si="29"/>
        <v>46317</v>
      </c>
      <c r="D334" s="130" t="str">
        <f t="shared" si="28"/>
        <v>Do</v>
      </c>
      <c r="E334" s="11" t="str">
        <f t="shared" si="27"/>
        <v/>
      </c>
      <c r="F334" s="143" t="str">
        <f>IFERROR(VLOOKUP(C334,Einstellungen!$B$5:$C$95,2,FALSE),"")</f>
        <v/>
      </c>
      <c r="G334" s="171"/>
      <c r="H334" s="170"/>
      <c r="I334" s="171"/>
      <c r="J334" s="170"/>
      <c r="K334" s="171"/>
      <c r="L334" s="172"/>
      <c r="M334" s="172"/>
      <c r="N334" s="12"/>
      <c r="O334" s="12"/>
      <c r="P334" s="12"/>
      <c r="Q334" s="12"/>
      <c r="R334" s="12"/>
      <c r="S334" s="13"/>
    </row>
    <row r="335" spans="1:19" ht="26.15" customHeight="1" outlineLevel="1" x14ac:dyDescent="0.35">
      <c r="A335" s="7"/>
      <c r="B335" s="207"/>
      <c r="C335" s="129">
        <f t="shared" si="29"/>
        <v>46318</v>
      </c>
      <c r="D335" s="130" t="str">
        <f t="shared" si="28"/>
        <v>Fr</v>
      </c>
      <c r="E335" s="11" t="str">
        <f t="shared" si="27"/>
        <v/>
      </c>
      <c r="F335" s="143" t="str">
        <f>IFERROR(VLOOKUP(C335,Einstellungen!$B$5:$C$95,2,FALSE),"")</f>
        <v/>
      </c>
      <c r="G335" s="171"/>
      <c r="H335" s="170"/>
      <c r="I335" s="171"/>
      <c r="J335" s="170"/>
      <c r="K335" s="171"/>
      <c r="L335" s="172"/>
      <c r="M335" s="172"/>
      <c r="N335" s="12"/>
      <c r="O335" s="12"/>
      <c r="P335" s="12"/>
      <c r="Q335" s="12"/>
      <c r="R335" s="12"/>
      <c r="S335" s="13"/>
    </row>
    <row r="336" spans="1:19" ht="26.15" customHeight="1" outlineLevel="1" x14ac:dyDescent="0.35">
      <c r="A336" s="7"/>
      <c r="B336" s="207"/>
      <c r="C336" s="127">
        <f t="shared" si="29"/>
        <v>46319</v>
      </c>
      <c r="D336" s="128" t="str">
        <f t="shared" si="28"/>
        <v>Sa</v>
      </c>
      <c r="E336" s="11" t="str">
        <f t="shared" si="27"/>
        <v/>
      </c>
      <c r="F336" s="143" t="str">
        <f>IFERROR(VLOOKUP(C336,Einstellungen!$B$5:$C$95,2,FALSE),"")</f>
        <v/>
      </c>
      <c r="G336" s="171"/>
      <c r="H336" s="170"/>
      <c r="I336" s="171"/>
      <c r="J336" s="170"/>
      <c r="K336" s="171"/>
      <c r="L336" s="172"/>
      <c r="M336" s="172"/>
      <c r="N336" s="12"/>
      <c r="O336" s="12"/>
      <c r="P336" s="12"/>
      <c r="Q336" s="12"/>
      <c r="R336" s="12"/>
      <c r="S336" s="13"/>
    </row>
    <row r="337" spans="1:19" ht="26.15" customHeight="1" outlineLevel="1" x14ac:dyDescent="0.35">
      <c r="A337" s="7"/>
      <c r="B337" s="207"/>
      <c r="C337" s="125">
        <f t="shared" si="29"/>
        <v>46320</v>
      </c>
      <c r="D337" s="126" t="str">
        <f t="shared" si="28"/>
        <v>So</v>
      </c>
      <c r="E337" s="14" t="str">
        <f t="shared" si="27"/>
        <v/>
      </c>
      <c r="F337" s="144" t="str">
        <f>IFERROR(VLOOKUP(C337,Einstellungen!$B$5:$C$95,2,FALSE),"")</f>
        <v>Ende der Sommerzeit (- 1 Stunde)</v>
      </c>
      <c r="G337" s="171"/>
      <c r="H337" s="170"/>
      <c r="I337" s="171"/>
      <c r="J337" s="170"/>
      <c r="K337" s="171"/>
      <c r="L337" s="172"/>
      <c r="M337" s="172"/>
      <c r="N337" s="12"/>
      <c r="O337" s="12"/>
      <c r="P337" s="12"/>
      <c r="Q337" s="12"/>
      <c r="R337" s="12"/>
      <c r="S337" s="13"/>
    </row>
    <row r="338" spans="1:19" ht="26.15" customHeight="1" outlineLevel="1" x14ac:dyDescent="0.35">
      <c r="A338" s="7"/>
      <c r="B338" s="207"/>
      <c r="C338" s="127">
        <f t="shared" si="29"/>
        <v>46321</v>
      </c>
      <c r="D338" s="128" t="str">
        <f t="shared" si="28"/>
        <v>Mo</v>
      </c>
      <c r="E338" s="11">
        <f t="shared" si="27"/>
        <v>44</v>
      </c>
      <c r="F338" s="143" t="str">
        <f>IFERROR(VLOOKUP(C338,Einstellungen!$B$5:$C$95,2,FALSE),"")</f>
        <v/>
      </c>
      <c r="G338" s="171"/>
      <c r="H338" s="170"/>
      <c r="I338" s="171"/>
      <c r="J338" s="170"/>
      <c r="K338" s="171"/>
      <c r="L338" s="172"/>
      <c r="M338" s="172"/>
      <c r="N338" s="12"/>
      <c r="O338" s="12"/>
      <c r="P338" s="12"/>
      <c r="Q338" s="12"/>
      <c r="R338" s="12"/>
      <c r="S338" s="13"/>
    </row>
    <row r="339" spans="1:19" ht="26.15" customHeight="1" outlineLevel="1" x14ac:dyDescent="0.35">
      <c r="A339" s="7"/>
      <c r="B339" s="207"/>
      <c r="C339" s="127">
        <f t="shared" si="29"/>
        <v>46322</v>
      </c>
      <c r="D339" s="128" t="str">
        <f t="shared" si="28"/>
        <v>Di</v>
      </c>
      <c r="E339" s="11" t="str">
        <f t="shared" si="27"/>
        <v/>
      </c>
      <c r="F339" s="143" t="str">
        <f>IFERROR(VLOOKUP(C339,Einstellungen!$B$5:$C$95,2,FALSE),"")</f>
        <v/>
      </c>
      <c r="G339" s="171"/>
      <c r="H339" s="170"/>
      <c r="I339" s="171"/>
      <c r="J339" s="170"/>
      <c r="K339" s="171"/>
      <c r="L339" s="172"/>
      <c r="M339" s="172"/>
      <c r="N339" s="12"/>
      <c r="O339" s="12"/>
      <c r="P339" s="12"/>
      <c r="Q339" s="12"/>
      <c r="R339" s="12"/>
      <c r="S339" s="13"/>
    </row>
    <row r="340" spans="1:19" ht="26.15" customHeight="1" outlineLevel="1" x14ac:dyDescent="0.35">
      <c r="A340" s="7"/>
      <c r="B340" s="207"/>
      <c r="C340" s="127">
        <f t="shared" si="29"/>
        <v>46323</v>
      </c>
      <c r="D340" s="128" t="str">
        <f t="shared" si="28"/>
        <v>Mi</v>
      </c>
      <c r="E340" s="11" t="str">
        <f t="shared" si="27"/>
        <v/>
      </c>
      <c r="F340" s="143" t="str">
        <f>IFERROR(VLOOKUP(C340,Einstellungen!$B$5:$C$95,2,FALSE),"")</f>
        <v/>
      </c>
      <c r="G340" s="171"/>
      <c r="H340" s="170"/>
      <c r="I340" s="171"/>
      <c r="J340" s="170"/>
      <c r="K340" s="171"/>
      <c r="L340" s="172"/>
      <c r="M340" s="172"/>
      <c r="N340" s="12"/>
      <c r="O340" s="12"/>
      <c r="P340" s="12"/>
      <c r="Q340" s="12"/>
      <c r="R340" s="12"/>
      <c r="S340" s="13"/>
    </row>
    <row r="341" spans="1:19" ht="26.15" customHeight="1" outlineLevel="1" x14ac:dyDescent="0.35">
      <c r="A341" s="7"/>
      <c r="B341" s="207"/>
      <c r="C341" s="127">
        <f t="shared" si="29"/>
        <v>46324</v>
      </c>
      <c r="D341" s="128" t="str">
        <f t="shared" si="28"/>
        <v>Do</v>
      </c>
      <c r="E341" s="11" t="str">
        <f t="shared" si="27"/>
        <v/>
      </c>
      <c r="F341" s="143" t="str">
        <f>IFERROR(VLOOKUP(C341,Einstellungen!$B$5:$C$95,2,FALSE),"")</f>
        <v/>
      </c>
      <c r="G341" s="171"/>
      <c r="H341" s="170"/>
      <c r="I341" s="171"/>
      <c r="J341" s="170"/>
      <c r="K341" s="171"/>
      <c r="L341" s="172"/>
      <c r="M341" s="172"/>
      <c r="N341" s="12"/>
      <c r="O341" s="12"/>
      <c r="P341" s="12"/>
      <c r="Q341" s="12"/>
      <c r="R341" s="12"/>
      <c r="S341" s="13"/>
    </row>
    <row r="342" spans="1:19" ht="26.15" customHeight="1" outlineLevel="1" x14ac:dyDescent="0.35">
      <c r="A342" s="7"/>
      <c r="B342" s="207"/>
      <c r="C342" s="127">
        <f t="shared" si="29"/>
        <v>46325</v>
      </c>
      <c r="D342" s="128" t="str">
        <f t="shared" si="28"/>
        <v>Fr</v>
      </c>
      <c r="E342" s="11" t="str">
        <f t="shared" si="27"/>
        <v/>
      </c>
      <c r="F342" s="143" t="str">
        <f>IFERROR(VLOOKUP(C342,Einstellungen!$B$5:$C$95,2,FALSE),"")</f>
        <v/>
      </c>
      <c r="G342" s="171"/>
      <c r="H342" s="170"/>
      <c r="I342" s="171"/>
      <c r="J342" s="170"/>
      <c r="K342" s="171"/>
      <c r="L342" s="172"/>
      <c r="M342" s="172"/>
      <c r="N342" s="12"/>
      <c r="O342" s="12"/>
      <c r="P342" s="12"/>
      <c r="Q342" s="12"/>
      <c r="R342" s="12"/>
      <c r="S342" s="13"/>
    </row>
    <row r="343" spans="1:19" ht="26.15" customHeight="1" outlineLevel="1" thickBot="1" x14ac:dyDescent="0.4">
      <c r="A343" s="7"/>
      <c r="B343" s="207"/>
      <c r="C343" s="141">
        <f t="shared" si="29"/>
        <v>46326</v>
      </c>
      <c r="D343" s="142" t="str">
        <f t="shared" si="28"/>
        <v>Sa</v>
      </c>
      <c r="E343" s="11" t="str">
        <f t="shared" si="27"/>
        <v/>
      </c>
      <c r="F343" s="150" t="str">
        <f>IFERROR(VLOOKUP(C343,Einstellungen!$B$5:$C$95,2,FALSE),"")</f>
        <v>Reformationstag</v>
      </c>
      <c r="G343" s="174"/>
      <c r="H343" s="175"/>
      <c r="I343" s="174"/>
      <c r="J343" s="175"/>
      <c r="K343" s="174"/>
      <c r="L343" s="176"/>
      <c r="M343" s="176"/>
      <c r="N343" s="16"/>
      <c r="O343" s="16"/>
      <c r="P343" s="16"/>
      <c r="Q343" s="16"/>
      <c r="R343" s="16"/>
      <c r="S343" s="17"/>
    </row>
    <row r="344" spans="1:19" ht="26.15" customHeight="1" x14ac:dyDescent="0.35">
      <c r="A344" s="7"/>
      <c r="B344" s="210" t="s">
        <v>16</v>
      </c>
      <c r="C344" s="211"/>
      <c r="D344" s="211"/>
      <c r="E344" s="211"/>
      <c r="F344" s="25"/>
      <c r="G344" s="25"/>
      <c r="H344" s="163"/>
      <c r="I344" s="25"/>
      <c r="J344" s="163"/>
      <c r="K344" s="25"/>
      <c r="L344" s="26"/>
      <c r="M344" s="26"/>
      <c r="N344" s="19">
        <f>SUM(N313:N343)</f>
        <v>0</v>
      </c>
      <c r="O344" s="19">
        <f t="shared" ref="O344:P344" si="32">SUM(O313:O343)</f>
        <v>0</v>
      </c>
      <c r="P344" s="19">
        <f t="shared" si="32"/>
        <v>0</v>
      </c>
      <c r="Q344" s="19">
        <f t="shared" ref="Q344:S344" si="33">SUM(Q313:Q343)</f>
        <v>0</v>
      </c>
      <c r="R344" s="19">
        <f t="shared" si="33"/>
        <v>0</v>
      </c>
      <c r="S344" s="20">
        <f t="shared" si="33"/>
        <v>0</v>
      </c>
    </row>
    <row r="345" spans="1:19" ht="26.15" customHeight="1" thickBot="1" x14ac:dyDescent="0.4">
      <c r="A345" s="7"/>
      <c r="B345" s="212"/>
      <c r="C345" s="213"/>
      <c r="D345" s="213"/>
      <c r="E345" s="213"/>
      <c r="F345" s="27"/>
      <c r="G345" s="27"/>
      <c r="H345" s="164"/>
      <c r="I345" s="27"/>
      <c r="J345" s="164"/>
      <c r="K345" s="27"/>
      <c r="L345" s="28"/>
      <c r="M345" s="28"/>
      <c r="N345" s="29"/>
      <c r="O345" s="29"/>
      <c r="P345" s="29"/>
      <c r="Q345" s="29"/>
      <c r="R345" s="29"/>
      <c r="S345" s="30"/>
    </row>
    <row r="346" spans="1:19" ht="26.15" customHeight="1" outlineLevel="1" thickTop="1" x14ac:dyDescent="0.35">
      <c r="A346" s="7"/>
      <c r="B346" s="200" t="str">
        <f>TEXT(C346,"MMMM")</f>
        <v>November</v>
      </c>
      <c r="C346" s="125">
        <f>C343+1</f>
        <v>46327</v>
      </c>
      <c r="D346" s="126" t="str">
        <f t="shared" si="28"/>
        <v>So</v>
      </c>
      <c r="E346" s="14" t="str">
        <f t="shared" si="27"/>
        <v/>
      </c>
      <c r="F346" s="144" t="str">
        <f>IFERROR(VLOOKUP(C346,Einstellungen!$B$5:$C$95,2,FALSE),"")</f>
        <v/>
      </c>
      <c r="G346" s="171"/>
      <c r="H346" s="170"/>
      <c r="I346" s="171"/>
      <c r="J346" s="170"/>
      <c r="K346" s="171"/>
      <c r="L346" s="172"/>
      <c r="M346" s="172"/>
      <c r="N346" s="12"/>
      <c r="O346" s="12"/>
      <c r="P346" s="12"/>
      <c r="Q346" s="12"/>
      <c r="R346" s="12"/>
      <c r="S346" s="13"/>
    </row>
    <row r="347" spans="1:19" ht="26.15" customHeight="1" outlineLevel="1" x14ac:dyDescent="0.35">
      <c r="A347" s="7"/>
      <c r="B347" s="201"/>
      <c r="C347" s="127">
        <f t="shared" si="29"/>
        <v>46328</v>
      </c>
      <c r="D347" s="128" t="str">
        <f t="shared" si="28"/>
        <v>Mo</v>
      </c>
      <c r="E347" s="11">
        <f t="shared" si="27"/>
        <v>45</v>
      </c>
      <c r="F347" s="143" t="str">
        <f>IFERROR(VLOOKUP(C347,Einstellungen!$B$5:$C$95,2,FALSE),"")</f>
        <v/>
      </c>
      <c r="G347" s="171"/>
      <c r="H347" s="170"/>
      <c r="I347" s="171"/>
      <c r="J347" s="170"/>
      <c r="K347" s="171"/>
      <c r="L347" s="172"/>
      <c r="M347" s="172"/>
      <c r="N347" s="12"/>
      <c r="O347" s="12"/>
      <c r="P347" s="12"/>
      <c r="Q347" s="12"/>
      <c r="R347" s="12"/>
      <c r="S347" s="13"/>
    </row>
    <row r="348" spans="1:19" ht="26.15" customHeight="1" outlineLevel="1" x14ac:dyDescent="0.35">
      <c r="A348" s="7"/>
      <c r="B348" s="201"/>
      <c r="C348" s="127">
        <f t="shared" si="29"/>
        <v>46329</v>
      </c>
      <c r="D348" s="128" t="str">
        <f t="shared" si="28"/>
        <v>Di</v>
      </c>
      <c r="E348" s="11" t="str">
        <f t="shared" si="27"/>
        <v/>
      </c>
      <c r="F348" s="143" t="str">
        <f>IFERROR(VLOOKUP(C348,Einstellungen!$B$5:$C$95,2,FALSE),"")</f>
        <v/>
      </c>
      <c r="G348" s="171"/>
      <c r="H348" s="170"/>
      <c r="I348" s="171"/>
      <c r="J348" s="170"/>
      <c r="K348" s="171"/>
      <c r="L348" s="172"/>
      <c r="M348" s="172"/>
      <c r="N348" s="12"/>
      <c r="O348" s="12"/>
      <c r="P348" s="12"/>
      <c r="Q348" s="12"/>
      <c r="R348" s="12"/>
      <c r="S348" s="13"/>
    </row>
    <row r="349" spans="1:19" ht="26.15" customHeight="1" outlineLevel="1" x14ac:dyDescent="0.35">
      <c r="A349" s="7"/>
      <c r="B349" s="201"/>
      <c r="C349" s="127">
        <f t="shared" si="29"/>
        <v>46330</v>
      </c>
      <c r="D349" s="128" t="str">
        <f t="shared" si="28"/>
        <v>Mi</v>
      </c>
      <c r="E349" s="11" t="str">
        <f t="shared" si="27"/>
        <v/>
      </c>
      <c r="F349" s="143" t="str">
        <f>IFERROR(VLOOKUP(C349,Einstellungen!$B$5:$C$95,2,FALSE),"")</f>
        <v/>
      </c>
      <c r="G349" s="171"/>
      <c r="H349" s="170"/>
      <c r="I349" s="171"/>
      <c r="J349" s="170"/>
      <c r="K349" s="171"/>
      <c r="L349" s="172"/>
      <c r="M349" s="172"/>
      <c r="N349" s="12"/>
      <c r="O349" s="12"/>
      <c r="P349" s="12"/>
      <c r="Q349" s="12"/>
      <c r="R349" s="12"/>
      <c r="S349" s="13"/>
    </row>
    <row r="350" spans="1:19" ht="26.15" customHeight="1" outlineLevel="1" x14ac:dyDescent="0.35">
      <c r="A350" s="7"/>
      <c r="B350" s="201"/>
      <c r="C350" s="127">
        <f t="shared" si="29"/>
        <v>46331</v>
      </c>
      <c r="D350" s="128" t="str">
        <f t="shared" si="28"/>
        <v>Do</v>
      </c>
      <c r="E350" s="11" t="str">
        <f t="shared" si="27"/>
        <v/>
      </c>
      <c r="F350" s="143" t="str">
        <f>IFERROR(VLOOKUP(C350,Einstellungen!$B$5:$C$95,2,FALSE),"")</f>
        <v/>
      </c>
      <c r="G350" s="171"/>
      <c r="H350" s="170"/>
      <c r="I350" s="171"/>
      <c r="J350" s="170"/>
      <c r="K350" s="171"/>
      <c r="L350" s="172"/>
      <c r="M350" s="172"/>
      <c r="N350" s="12"/>
      <c r="O350" s="12"/>
      <c r="P350" s="12"/>
      <c r="Q350" s="12"/>
      <c r="R350" s="12"/>
      <c r="S350" s="13"/>
    </row>
    <row r="351" spans="1:19" ht="26.15" customHeight="1" outlineLevel="1" x14ac:dyDescent="0.35">
      <c r="A351" s="7"/>
      <c r="B351" s="201"/>
      <c r="C351" s="127">
        <f t="shared" si="29"/>
        <v>46332</v>
      </c>
      <c r="D351" s="128" t="str">
        <f t="shared" si="28"/>
        <v>Fr</v>
      </c>
      <c r="E351" s="11" t="str">
        <f t="shared" si="27"/>
        <v/>
      </c>
      <c r="F351" s="143" t="str">
        <f>IFERROR(VLOOKUP(C351,Einstellungen!$B$5:$C$95,2,FALSE),"")</f>
        <v/>
      </c>
      <c r="G351" s="171"/>
      <c r="H351" s="170"/>
      <c r="I351" s="171"/>
      <c r="J351" s="170"/>
      <c r="K351" s="171"/>
      <c r="L351" s="172"/>
      <c r="M351" s="172"/>
      <c r="N351" s="12"/>
      <c r="O351" s="12"/>
      <c r="P351" s="12"/>
      <c r="Q351" s="12"/>
      <c r="R351" s="12"/>
      <c r="S351" s="13"/>
    </row>
    <row r="352" spans="1:19" ht="26.15" customHeight="1" outlineLevel="1" x14ac:dyDescent="0.35">
      <c r="A352" s="7"/>
      <c r="B352" s="201"/>
      <c r="C352" s="127">
        <f t="shared" si="29"/>
        <v>46333</v>
      </c>
      <c r="D352" s="128" t="str">
        <f t="shared" si="28"/>
        <v>Sa</v>
      </c>
      <c r="E352" s="11" t="str">
        <f t="shared" si="27"/>
        <v/>
      </c>
      <c r="F352" s="143" t="str">
        <f>IFERROR(VLOOKUP(C352,Einstellungen!$B$5:$C$95,2,FALSE),"")</f>
        <v/>
      </c>
      <c r="G352" s="171"/>
      <c r="H352" s="170"/>
      <c r="I352" s="171"/>
      <c r="J352" s="170"/>
      <c r="K352" s="171"/>
      <c r="L352" s="172"/>
      <c r="M352" s="172"/>
      <c r="N352" s="12"/>
      <c r="O352" s="12"/>
      <c r="P352" s="12"/>
      <c r="Q352" s="12"/>
      <c r="R352" s="12"/>
      <c r="S352" s="13"/>
    </row>
    <row r="353" spans="1:19" ht="26.15" customHeight="1" outlineLevel="1" x14ac:dyDescent="0.35">
      <c r="A353" s="7"/>
      <c r="B353" s="201"/>
      <c r="C353" s="125">
        <f t="shared" si="29"/>
        <v>46334</v>
      </c>
      <c r="D353" s="126" t="str">
        <f t="shared" si="28"/>
        <v>So</v>
      </c>
      <c r="E353" s="14" t="str">
        <f t="shared" si="27"/>
        <v/>
      </c>
      <c r="F353" s="144" t="str">
        <f>IFERROR(VLOOKUP(C353,Einstellungen!$B$5:$C$95,2,FALSE),"")</f>
        <v>Internationaler Tag der Putzfrau</v>
      </c>
      <c r="G353" s="171"/>
      <c r="H353" s="170"/>
      <c r="I353" s="171"/>
      <c r="J353" s="170"/>
      <c r="K353" s="171"/>
      <c r="L353" s="172"/>
      <c r="M353" s="172"/>
      <c r="N353" s="12"/>
      <c r="O353" s="12"/>
      <c r="P353" s="12"/>
      <c r="Q353" s="12"/>
      <c r="R353" s="12"/>
      <c r="S353" s="13"/>
    </row>
    <row r="354" spans="1:19" ht="26.15" customHeight="1" outlineLevel="1" x14ac:dyDescent="0.35">
      <c r="A354" s="7"/>
      <c r="B354" s="201"/>
      <c r="C354" s="127">
        <f t="shared" si="29"/>
        <v>46335</v>
      </c>
      <c r="D354" s="128" t="str">
        <f t="shared" si="28"/>
        <v>Mo</v>
      </c>
      <c r="E354" s="11">
        <f t="shared" si="27"/>
        <v>46</v>
      </c>
      <c r="F354" s="143" t="str">
        <f>IFERROR(VLOOKUP(C354,Einstellungen!$B$5:$C$95,2,FALSE),"")</f>
        <v/>
      </c>
      <c r="G354" s="171"/>
      <c r="H354" s="170"/>
      <c r="I354" s="171"/>
      <c r="J354" s="170"/>
      <c r="K354" s="171"/>
      <c r="L354" s="172"/>
      <c r="M354" s="172"/>
      <c r="N354" s="12"/>
      <c r="O354" s="12"/>
      <c r="P354" s="12"/>
      <c r="Q354" s="12"/>
      <c r="R354" s="12"/>
      <c r="S354" s="13"/>
    </row>
    <row r="355" spans="1:19" ht="26.15" customHeight="1" outlineLevel="1" x14ac:dyDescent="0.35">
      <c r="A355" s="7"/>
      <c r="B355" s="201"/>
      <c r="C355" s="127">
        <f t="shared" si="29"/>
        <v>46336</v>
      </c>
      <c r="D355" s="128" t="str">
        <f t="shared" si="28"/>
        <v>Di</v>
      </c>
      <c r="E355" s="11" t="str">
        <f t="shared" si="27"/>
        <v/>
      </c>
      <c r="F355" s="143" t="str">
        <f>IFERROR(VLOOKUP(C355,Einstellungen!$B$5:$C$95,2,FALSE),"")</f>
        <v/>
      </c>
      <c r="G355" s="171"/>
      <c r="H355" s="170"/>
      <c r="I355" s="171"/>
      <c r="J355" s="170"/>
      <c r="K355" s="171"/>
      <c r="L355" s="172"/>
      <c r="M355" s="172"/>
      <c r="N355" s="12"/>
      <c r="O355" s="12"/>
      <c r="P355" s="12"/>
      <c r="Q355" s="12"/>
      <c r="R355" s="12"/>
      <c r="S355" s="13"/>
    </row>
    <row r="356" spans="1:19" ht="26.15" customHeight="1" outlineLevel="1" x14ac:dyDescent="0.35">
      <c r="A356" s="7"/>
      <c r="B356" s="201"/>
      <c r="C356" s="127">
        <f t="shared" si="29"/>
        <v>46337</v>
      </c>
      <c r="D356" s="128" t="str">
        <f t="shared" si="28"/>
        <v>Mi</v>
      </c>
      <c r="E356" s="11" t="str">
        <f t="shared" si="27"/>
        <v/>
      </c>
      <c r="F356" s="143" t="str">
        <f>IFERROR(VLOOKUP(C356,Einstellungen!$B$5:$C$95,2,FALSE),"")</f>
        <v/>
      </c>
      <c r="G356" s="171"/>
      <c r="H356" s="170"/>
      <c r="I356" s="171"/>
      <c r="J356" s="170"/>
      <c r="K356" s="171"/>
      <c r="L356" s="172"/>
      <c r="M356" s="172"/>
      <c r="N356" s="12"/>
      <c r="O356" s="12"/>
      <c r="P356" s="12"/>
      <c r="Q356" s="12"/>
      <c r="R356" s="12"/>
      <c r="S356" s="13"/>
    </row>
    <row r="357" spans="1:19" ht="26.15" customHeight="1" outlineLevel="1" x14ac:dyDescent="0.35">
      <c r="A357" s="7"/>
      <c r="B357" s="201"/>
      <c r="C357" s="127">
        <f t="shared" si="29"/>
        <v>46338</v>
      </c>
      <c r="D357" s="128" t="str">
        <f t="shared" si="28"/>
        <v>Do</v>
      </c>
      <c r="E357" s="11" t="str">
        <f t="shared" si="27"/>
        <v/>
      </c>
      <c r="F357" s="143" t="str">
        <f>IFERROR(VLOOKUP(C357,Einstellungen!$B$5:$C$95,2,FALSE),"")</f>
        <v/>
      </c>
      <c r="G357" s="171"/>
      <c r="H357" s="170"/>
      <c r="I357" s="171"/>
      <c r="J357" s="170"/>
      <c r="K357" s="171"/>
      <c r="L357" s="172"/>
      <c r="M357" s="172"/>
      <c r="N357" s="12"/>
      <c r="O357" s="12"/>
      <c r="P357" s="12"/>
      <c r="Q357" s="12"/>
      <c r="R357" s="12"/>
      <c r="S357" s="13"/>
    </row>
    <row r="358" spans="1:19" ht="26.15" customHeight="1" outlineLevel="1" x14ac:dyDescent="0.35">
      <c r="A358" s="7"/>
      <c r="B358" s="201"/>
      <c r="C358" s="127">
        <f t="shared" si="29"/>
        <v>46339</v>
      </c>
      <c r="D358" s="128" t="str">
        <f t="shared" si="28"/>
        <v>Fr</v>
      </c>
      <c r="E358" s="11" t="str">
        <f t="shared" si="27"/>
        <v/>
      </c>
      <c r="F358" s="143" t="str">
        <f>IFERROR(VLOOKUP(C358,Einstellungen!$B$5:$C$95,2,FALSE),"")</f>
        <v/>
      </c>
      <c r="G358" s="171"/>
      <c r="H358" s="170"/>
      <c r="I358" s="171"/>
      <c r="J358" s="170"/>
      <c r="K358" s="171"/>
      <c r="L358" s="172"/>
      <c r="M358" s="172"/>
      <c r="N358" s="12"/>
      <c r="O358" s="12"/>
      <c r="P358" s="12"/>
      <c r="Q358" s="12"/>
      <c r="R358" s="12"/>
      <c r="S358" s="13"/>
    </row>
    <row r="359" spans="1:19" ht="26.15" customHeight="1" outlineLevel="1" x14ac:dyDescent="0.35">
      <c r="A359" s="7"/>
      <c r="B359" s="201"/>
      <c r="C359" s="127">
        <f t="shared" si="29"/>
        <v>46340</v>
      </c>
      <c r="D359" s="128" t="str">
        <f t="shared" si="28"/>
        <v>Sa</v>
      </c>
      <c r="E359" s="11" t="str">
        <f t="shared" si="27"/>
        <v/>
      </c>
      <c r="F359" s="143" t="str">
        <f>IFERROR(VLOOKUP(C359,Einstellungen!$B$5:$C$95,2,FALSE),"")</f>
        <v/>
      </c>
      <c r="G359" s="171"/>
      <c r="H359" s="170"/>
      <c r="I359" s="171"/>
      <c r="J359" s="170"/>
      <c r="K359" s="171"/>
      <c r="L359" s="172"/>
      <c r="M359" s="172"/>
      <c r="N359" s="12"/>
      <c r="O359" s="12"/>
      <c r="P359" s="12"/>
      <c r="Q359" s="12"/>
      <c r="R359" s="12"/>
      <c r="S359" s="13"/>
    </row>
    <row r="360" spans="1:19" ht="26.15" customHeight="1" outlineLevel="1" x14ac:dyDescent="0.35">
      <c r="A360" s="7"/>
      <c r="B360" s="201"/>
      <c r="C360" s="125">
        <f t="shared" si="29"/>
        <v>46341</v>
      </c>
      <c r="D360" s="126" t="str">
        <f t="shared" si="28"/>
        <v>So</v>
      </c>
      <c r="E360" s="14" t="str">
        <f t="shared" si="27"/>
        <v/>
      </c>
      <c r="F360" s="144" t="str">
        <f>IFERROR(VLOOKUP(C360,Einstellungen!$B$5:$C$95,2,FALSE),"")</f>
        <v/>
      </c>
      <c r="G360" s="171"/>
      <c r="H360" s="170"/>
      <c r="I360" s="171"/>
      <c r="J360" s="170"/>
      <c r="K360" s="171"/>
      <c r="L360" s="172"/>
      <c r="M360" s="172"/>
      <c r="N360" s="12"/>
      <c r="O360" s="12"/>
      <c r="P360" s="12"/>
      <c r="Q360" s="12"/>
      <c r="R360" s="12"/>
      <c r="S360" s="13"/>
    </row>
    <row r="361" spans="1:19" ht="26.15" customHeight="1" outlineLevel="1" x14ac:dyDescent="0.35">
      <c r="A361" s="7"/>
      <c r="B361" s="201"/>
      <c r="C361" s="127">
        <f t="shared" si="29"/>
        <v>46342</v>
      </c>
      <c r="D361" s="128" t="str">
        <f t="shared" si="28"/>
        <v>Mo</v>
      </c>
      <c r="E361" s="11">
        <f t="shared" si="27"/>
        <v>47</v>
      </c>
      <c r="F361" s="143" t="str">
        <f>IFERROR(VLOOKUP(C361,Einstellungen!$B$5:$C$95,2,FALSE),"")</f>
        <v>Planung Redaktionsplan Social Media 2027 :-)</v>
      </c>
      <c r="G361" s="171"/>
      <c r="H361" s="170"/>
      <c r="I361" s="171"/>
      <c r="J361" s="170"/>
      <c r="K361" s="171"/>
      <c r="L361" s="172"/>
      <c r="M361" s="172"/>
      <c r="N361" s="12"/>
      <c r="O361" s="12"/>
      <c r="P361" s="12"/>
      <c r="Q361" s="12"/>
      <c r="R361" s="12"/>
      <c r="S361" s="13"/>
    </row>
    <row r="362" spans="1:19" ht="26.15" customHeight="1" outlineLevel="1" x14ac:dyDescent="0.35">
      <c r="A362" s="7"/>
      <c r="B362" s="201"/>
      <c r="C362" s="127">
        <f t="shared" si="29"/>
        <v>46343</v>
      </c>
      <c r="D362" s="128" t="str">
        <f t="shared" si="28"/>
        <v>Di</v>
      </c>
      <c r="E362" s="11" t="str">
        <f t="shared" ref="E362:E408" si="34">IF(TEXT(C362,"TTT")="Mo",WEEKNUM(C362,21),"")</f>
        <v/>
      </c>
      <c r="F362" s="143" t="str">
        <f>IFERROR(VLOOKUP(C362,Einstellungen!$B$5:$C$95,2,FALSE),"")</f>
        <v/>
      </c>
      <c r="G362" s="171"/>
      <c r="H362" s="170"/>
      <c r="I362" s="171"/>
      <c r="J362" s="170"/>
      <c r="K362" s="171"/>
      <c r="L362" s="172"/>
      <c r="M362" s="172"/>
      <c r="N362" s="12"/>
      <c r="O362" s="12"/>
      <c r="P362" s="12"/>
      <c r="Q362" s="12"/>
      <c r="R362" s="12"/>
      <c r="S362" s="13"/>
    </row>
    <row r="363" spans="1:19" ht="26.15" customHeight="1" outlineLevel="1" x14ac:dyDescent="0.35">
      <c r="A363" s="7"/>
      <c r="B363" s="201"/>
      <c r="C363" s="127">
        <f t="shared" si="29"/>
        <v>46344</v>
      </c>
      <c r="D363" s="128" t="str">
        <f t="shared" ref="D363:D408" si="35">TEXT(C363,"TTT")</f>
        <v>Mi</v>
      </c>
      <c r="E363" s="11" t="str">
        <f t="shared" si="34"/>
        <v/>
      </c>
      <c r="F363" s="143" t="str">
        <f>IFERROR(VLOOKUP(C363,Einstellungen!$B$5:$C$95,2,FALSE),"")</f>
        <v/>
      </c>
      <c r="G363" s="171"/>
      <c r="H363" s="170"/>
      <c r="I363" s="171"/>
      <c r="J363" s="170"/>
      <c r="K363" s="171"/>
      <c r="L363" s="172"/>
      <c r="M363" s="172"/>
      <c r="N363" s="12"/>
      <c r="O363" s="12"/>
      <c r="P363" s="12"/>
      <c r="Q363" s="12"/>
      <c r="R363" s="12"/>
      <c r="S363" s="13"/>
    </row>
    <row r="364" spans="1:19" ht="26.15" customHeight="1" outlineLevel="1" x14ac:dyDescent="0.35">
      <c r="A364" s="7"/>
      <c r="B364" s="201"/>
      <c r="C364" s="141">
        <f t="shared" ref="C364:C408" si="36">C363+1</f>
        <v>46345</v>
      </c>
      <c r="D364" s="142" t="str">
        <f t="shared" si="35"/>
        <v>Do</v>
      </c>
      <c r="E364" s="55" t="str">
        <f t="shared" si="34"/>
        <v/>
      </c>
      <c r="F364" s="146" t="str">
        <f>IFERROR(VLOOKUP(C364,Einstellungen!$B$5:$C$95,2,FALSE),"")</f>
        <v>Buß- und Bettag</v>
      </c>
      <c r="G364" s="171"/>
      <c r="H364" s="170"/>
      <c r="I364" s="171"/>
      <c r="J364" s="170"/>
      <c r="K364" s="171"/>
      <c r="L364" s="172"/>
      <c r="M364" s="172"/>
      <c r="N364" s="12"/>
      <c r="O364" s="12"/>
      <c r="P364" s="12"/>
      <c r="Q364" s="12"/>
      <c r="R364" s="12"/>
      <c r="S364" s="13"/>
    </row>
    <row r="365" spans="1:19" ht="26.15" customHeight="1" outlineLevel="1" x14ac:dyDescent="0.35">
      <c r="A365" s="7"/>
      <c r="B365" s="201"/>
      <c r="C365" s="135">
        <f t="shared" si="36"/>
        <v>46346</v>
      </c>
      <c r="D365" s="136" t="str">
        <f t="shared" si="35"/>
        <v>Fr</v>
      </c>
      <c r="E365" s="11" t="str">
        <f t="shared" si="34"/>
        <v/>
      </c>
      <c r="F365" s="148" t="str">
        <f>IFERROR(VLOOKUP(C365,Einstellungen!$B$5:$C$95,2,FALSE),"")</f>
        <v/>
      </c>
      <c r="G365" s="171"/>
      <c r="H365" s="170"/>
      <c r="I365" s="171"/>
      <c r="J365" s="170"/>
      <c r="K365" s="171"/>
      <c r="L365" s="172"/>
      <c r="M365" s="172"/>
      <c r="N365" s="12"/>
      <c r="O365" s="12"/>
      <c r="P365" s="12"/>
      <c r="Q365" s="12"/>
      <c r="R365" s="12"/>
      <c r="S365" s="13"/>
    </row>
    <row r="366" spans="1:19" ht="26.15" customHeight="1" outlineLevel="1" x14ac:dyDescent="0.35">
      <c r="A366" s="7"/>
      <c r="B366" s="201"/>
      <c r="C366" s="127">
        <f t="shared" si="36"/>
        <v>46347</v>
      </c>
      <c r="D366" s="128" t="str">
        <f t="shared" si="35"/>
        <v>Sa</v>
      </c>
      <c r="E366" s="11" t="str">
        <f t="shared" si="34"/>
        <v/>
      </c>
      <c r="F366" s="143" t="str">
        <f>IFERROR(VLOOKUP(C366,Einstellungen!$B$5:$C$95,2,FALSE),"")</f>
        <v/>
      </c>
      <c r="G366" s="171"/>
      <c r="H366" s="170"/>
      <c r="I366" s="171"/>
      <c r="J366" s="170"/>
      <c r="K366" s="171"/>
      <c r="L366" s="172"/>
      <c r="M366" s="172"/>
      <c r="N366" s="12"/>
      <c r="O366" s="12"/>
      <c r="P366" s="12"/>
      <c r="Q366" s="12"/>
      <c r="R366" s="12"/>
      <c r="S366" s="13"/>
    </row>
    <row r="367" spans="1:19" ht="26.15" customHeight="1" outlineLevel="1" x14ac:dyDescent="0.35">
      <c r="A367" s="7"/>
      <c r="B367" s="201"/>
      <c r="C367" s="125">
        <f t="shared" si="36"/>
        <v>46348</v>
      </c>
      <c r="D367" s="126" t="str">
        <f t="shared" si="35"/>
        <v>So</v>
      </c>
      <c r="E367" s="14" t="str">
        <f t="shared" si="34"/>
        <v/>
      </c>
      <c r="F367" s="144" t="str">
        <f>IFERROR(VLOOKUP(C367,Einstellungen!$B$5:$C$95,2,FALSE),"")</f>
        <v/>
      </c>
      <c r="G367" s="171"/>
      <c r="H367" s="170"/>
      <c r="I367" s="171"/>
      <c r="J367" s="170"/>
      <c r="K367" s="171"/>
      <c r="L367" s="172"/>
      <c r="M367" s="172"/>
      <c r="N367" s="12"/>
      <c r="O367" s="12"/>
      <c r="P367" s="12"/>
      <c r="Q367" s="12"/>
      <c r="R367" s="12"/>
      <c r="S367" s="13"/>
    </row>
    <row r="368" spans="1:19" ht="26.15" customHeight="1" outlineLevel="1" x14ac:dyDescent="0.35">
      <c r="A368" s="7"/>
      <c r="B368" s="201"/>
      <c r="C368" s="127">
        <f t="shared" si="36"/>
        <v>46349</v>
      </c>
      <c r="D368" s="128" t="str">
        <f t="shared" si="35"/>
        <v>Mo</v>
      </c>
      <c r="E368" s="11">
        <f t="shared" si="34"/>
        <v>48</v>
      </c>
      <c r="F368" s="143" t="str">
        <f>IFERROR(VLOOKUP(C368,Einstellungen!$B$5:$C$95,2,FALSE),"")</f>
        <v/>
      </c>
      <c r="G368" s="171"/>
      <c r="H368" s="170"/>
      <c r="I368" s="171"/>
      <c r="J368" s="170"/>
      <c r="K368" s="171"/>
      <c r="L368" s="172"/>
      <c r="M368" s="172"/>
      <c r="N368" s="12"/>
      <c r="O368" s="12"/>
      <c r="P368" s="12"/>
      <c r="Q368" s="12"/>
      <c r="R368" s="12"/>
      <c r="S368" s="13"/>
    </row>
    <row r="369" spans="1:19" ht="26.15" customHeight="1" outlineLevel="1" x14ac:dyDescent="0.35">
      <c r="A369" s="7"/>
      <c r="B369" s="201"/>
      <c r="C369" s="127">
        <f t="shared" si="36"/>
        <v>46350</v>
      </c>
      <c r="D369" s="128" t="str">
        <f t="shared" si="35"/>
        <v>Di</v>
      </c>
      <c r="E369" s="11" t="str">
        <f t="shared" si="34"/>
        <v/>
      </c>
      <c r="F369" s="143" t="str">
        <f>IFERROR(VLOOKUP(C369,Einstellungen!$B$5:$C$95,2,FALSE),"")</f>
        <v/>
      </c>
      <c r="G369" s="171"/>
      <c r="H369" s="170"/>
      <c r="I369" s="171"/>
      <c r="J369" s="170"/>
      <c r="K369" s="171"/>
      <c r="L369" s="172"/>
      <c r="M369" s="172"/>
      <c r="N369" s="12"/>
      <c r="O369" s="12"/>
      <c r="P369" s="12"/>
      <c r="Q369" s="12"/>
      <c r="R369" s="12"/>
      <c r="S369" s="13"/>
    </row>
    <row r="370" spans="1:19" ht="26.15" customHeight="1" outlineLevel="1" x14ac:dyDescent="0.35">
      <c r="A370" s="7"/>
      <c r="B370" s="201"/>
      <c r="C370" s="127">
        <f t="shared" si="36"/>
        <v>46351</v>
      </c>
      <c r="D370" s="128" t="str">
        <f t="shared" si="35"/>
        <v>Mi</v>
      </c>
      <c r="E370" s="11" t="str">
        <f t="shared" si="34"/>
        <v/>
      </c>
      <c r="F370" s="149" t="str">
        <f>IFERROR(VLOOKUP(C370,Einstellungen!$B$5:$C$95,2,FALSE),"")</f>
        <v/>
      </c>
      <c r="G370" s="171"/>
      <c r="H370" s="170"/>
      <c r="I370" s="171"/>
      <c r="J370" s="170"/>
      <c r="K370" s="171"/>
      <c r="L370" s="172"/>
      <c r="M370" s="172"/>
      <c r="N370" s="12"/>
      <c r="O370" s="12"/>
      <c r="P370" s="12"/>
      <c r="Q370" s="12"/>
      <c r="R370" s="12"/>
      <c r="S370" s="13"/>
    </row>
    <row r="371" spans="1:19" ht="26.15" customHeight="1" outlineLevel="1" x14ac:dyDescent="0.35">
      <c r="A371" s="7"/>
      <c r="B371" s="201"/>
      <c r="C371" s="127">
        <f t="shared" si="36"/>
        <v>46352</v>
      </c>
      <c r="D371" s="128" t="str">
        <f t="shared" si="35"/>
        <v>Do</v>
      </c>
      <c r="E371" s="11" t="str">
        <f t="shared" si="34"/>
        <v/>
      </c>
      <c r="F371" s="143" t="str">
        <f>IFERROR(VLOOKUP(C371,Einstellungen!$B$5:$C$95,2,FALSE),"")</f>
        <v/>
      </c>
      <c r="G371" s="171"/>
      <c r="H371" s="170"/>
      <c r="I371" s="171"/>
      <c r="J371" s="170"/>
      <c r="K371" s="171"/>
      <c r="L371" s="172"/>
      <c r="M371" s="172"/>
      <c r="N371" s="12"/>
      <c r="O371" s="12"/>
      <c r="P371" s="12"/>
      <c r="Q371" s="12"/>
      <c r="R371" s="12"/>
      <c r="S371" s="13"/>
    </row>
    <row r="372" spans="1:19" ht="26.15" customHeight="1" outlineLevel="1" x14ac:dyDescent="0.35">
      <c r="A372" s="7"/>
      <c r="B372" s="201"/>
      <c r="C372" s="127">
        <f t="shared" si="36"/>
        <v>46353</v>
      </c>
      <c r="D372" s="128" t="str">
        <f t="shared" si="35"/>
        <v>Fr</v>
      </c>
      <c r="E372" s="11" t="str">
        <f t="shared" si="34"/>
        <v/>
      </c>
      <c r="F372" s="143" t="str">
        <f>IFERROR(VLOOKUP(C372,Einstellungen!$B$5:$C$95,2,FALSE),"")</f>
        <v/>
      </c>
      <c r="G372" s="171"/>
      <c r="H372" s="170"/>
      <c r="I372" s="171"/>
      <c r="J372" s="170"/>
      <c r="K372" s="171"/>
      <c r="L372" s="172"/>
      <c r="M372" s="172"/>
      <c r="N372" s="12"/>
      <c r="O372" s="12"/>
      <c r="P372" s="12"/>
      <c r="Q372" s="12"/>
      <c r="R372" s="12"/>
      <c r="S372" s="13"/>
    </row>
    <row r="373" spans="1:19" ht="26.15" customHeight="1" outlineLevel="1" x14ac:dyDescent="0.35">
      <c r="A373" s="7"/>
      <c r="B373" s="201"/>
      <c r="C373" s="127">
        <f t="shared" si="36"/>
        <v>46354</v>
      </c>
      <c r="D373" s="128" t="str">
        <f t="shared" si="35"/>
        <v>Sa</v>
      </c>
      <c r="E373" s="11" t="str">
        <f t="shared" si="34"/>
        <v/>
      </c>
      <c r="F373" s="143" t="str">
        <f>IFERROR(VLOOKUP(C373,Einstellungen!$B$5:$C$95,2,FALSE),"")</f>
        <v/>
      </c>
      <c r="G373" s="171"/>
      <c r="H373" s="170"/>
      <c r="I373" s="171"/>
      <c r="J373" s="170"/>
      <c r="K373" s="171"/>
      <c r="L373" s="172"/>
      <c r="M373" s="172"/>
      <c r="N373" s="12"/>
      <c r="O373" s="12"/>
      <c r="P373" s="12"/>
      <c r="Q373" s="12"/>
      <c r="R373" s="12"/>
      <c r="S373" s="13"/>
    </row>
    <row r="374" spans="1:19" ht="26.15" customHeight="1" outlineLevel="1" x14ac:dyDescent="0.35">
      <c r="A374" s="7"/>
      <c r="B374" s="201"/>
      <c r="C374" s="125">
        <f t="shared" si="36"/>
        <v>46355</v>
      </c>
      <c r="D374" s="126" t="str">
        <f t="shared" si="35"/>
        <v>So</v>
      </c>
      <c r="E374" s="14" t="str">
        <f t="shared" si="34"/>
        <v/>
      </c>
      <c r="F374" s="144" t="str">
        <f>IFERROR(VLOOKUP(C374,Einstellungen!$B$5:$C$95,2,FALSE),"")</f>
        <v>1. Advent</v>
      </c>
      <c r="G374" s="171"/>
      <c r="H374" s="170"/>
      <c r="I374" s="171"/>
      <c r="J374" s="170"/>
      <c r="K374" s="171"/>
      <c r="L374" s="172"/>
      <c r="M374" s="172"/>
      <c r="N374" s="12"/>
      <c r="O374" s="12"/>
      <c r="P374" s="12"/>
      <c r="Q374" s="12"/>
      <c r="R374" s="12"/>
      <c r="S374" s="13"/>
    </row>
    <row r="375" spans="1:19" ht="26.15" customHeight="1" outlineLevel="1" thickBot="1" x14ac:dyDescent="0.4">
      <c r="A375" s="7"/>
      <c r="B375" s="201"/>
      <c r="C375" s="127">
        <f t="shared" si="36"/>
        <v>46356</v>
      </c>
      <c r="D375" s="128" t="str">
        <f t="shared" si="35"/>
        <v>Mo</v>
      </c>
      <c r="E375" s="11">
        <f t="shared" si="34"/>
        <v>49</v>
      </c>
      <c r="F375" s="147" t="str">
        <f>IFERROR(VLOOKUP(C375,Einstellungen!$B$5:$C$95,2,FALSE),"")</f>
        <v/>
      </c>
      <c r="G375" s="174"/>
      <c r="H375" s="175"/>
      <c r="I375" s="174"/>
      <c r="J375" s="175"/>
      <c r="K375" s="174"/>
      <c r="L375" s="176"/>
      <c r="M375" s="176"/>
      <c r="N375" s="16"/>
      <c r="O375" s="16"/>
      <c r="P375" s="16"/>
      <c r="Q375" s="16"/>
      <c r="R375" s="16"/>
      <c r="S375" s="17"/>
    </row>
    <row r="376" spans="1:19" ht="26.15" customHeight="1" x14ac:dyDescent="0.35">
      <c r="A376" s="7"/>
      <c r="B376" s="202" t="s">
        <v>17</v>
      </c>
      <c r="C376" s="203"/>
      <c r="D376" s="203"/>
      <c r="E376" s="203"/>
      <c r="F376" s="25"/>
      <c r="G376" s="25"/>
      <c r="H376" s="163"/>
      <c r="I376" s="25"/>
      <c r="J376" s="163"/>
      <c r="K376" s="25"/>
      <c r="L376" s="26"/>
      <c r="M376" s="26"/>
      <c r="N376" s="19">
        <f>SUM(N346:N375)</f>
        <v>0</v>
      </c>
      <c r="O376" s="19">
        <f t="shared" ref="O376:P376" si="37">SUM(O346:O375)</f>
        <v>0</v>
      </c>
      <c r="P376" s="19">
        <f t="shared" si="37"/>
        <v>0</v>
      </c>
      <c r="Q376" s="19">
        <f t="shared" ref="Q376:S376" si="38">SUM(Q346:Q375)</f>
        <v>0</v>
      </c>
      <c r="R376" s="19">
        <f t="shared" si="38"/>
        <v>0</v>
      </c>
      <c r="S376" s="20">
        <f t="shared" si="38"/>
        <v>0</v>
      </c>
    </row>
    <row r="377" spans="1:19" ht="26.15" customHeight="1" thickBot="1" x14ac:dyDescent="0.4">
      <c r="A377" s="7"/>
      <c r="B377" s="204"/>
      <c r="C377" s="205"/>
      <c r="D377" s="205"/>
      <c r="E377" s="205"/>
      <c r="F377" s="21"/>
      <c r="G377" s="21"/>
      <c r="H377" s="162"/>
      <c r="I377" s="21"/>
      <c r="J377" s="162"/>
      <c r="K377" s="21"/>
      <c r="L377" s="22"/>
      <c r="M377" s="22"/>
      <c r="N377" s="23"/>
      <c r="O377" s="23"/>
      <c r="P377" s="23"/>
      <c r="Q377" s="23"/>
      <c r="R377" s="23"/>
      <c r="S377" s="24"/>
    </row>
    <row r="378" spans="1:19" ht="26.15" customHeight="1" outlineLevel="1" thickTop="1" x14ac:dyDescent="0.35">
      <c r="A378" s="7"/>
      <c r="B378" s="206" t="str">
        <f>TEXT(C378,"MMMM")</f>
        <v>Dezember</v>
      </c>
      <c r="C378" s="127">
        <f>C375+1</f>
        <v>46357</v>
      </c>
      <c r="D378" s="128" t="str">
        <f t="shared" si="35"/>
        <v>Di</v>
      </c>
      <c r="E378" s="11" t="str">
        <f t="shared" si="34"/>
        <v/>
      </c>
      <c r="F378" s="143" t="str">
        <f>IFERROR(VLOOKUP(C378,Einstellungen!$B$5:$C$95,2,FALSE),"")</f>
        <v/>
      </c>
      <c r="G378" s="171"/>
      <c r="H378" s="170"/>
      <c r="I378" s="171"/>
      <c r="J378" s="170"/>
      <c r="K378" s="171"/>
      <c r="L378" s="172"/>
      <c r="M378" s="172"/>
      <c r="N378" s="12"/>
      <c r="O378" s="12"/>
      <c r="P378" s="12"/>
      <c r="Q378" s="12"/>
      <c r="R378" s="12"/>
      <c r="S378" s="13"/>
    </row>
    <row r="379" spans="1:19" ht="26.15" customHeight="1" outlineLevel="1" x14ac:dyDescent="0.35">
      <c r="A379" s="7"/>
      <c r="B379" s="207"/>
      <c r="C379" s="127">
        <f t="shared" si="36"/>
        <v>46358</v>
      </c>
      <c r="D379" s="128" t="str">
        <f t="shared" si="35"/>
        <v>Mi</v>
      </c>
      <c r="E379" s="11" t="str">
        <f t="shared" si="34"/>
        <v/>
      </c>
      <c r="F379" s="143" t="str">
        <f>IFERROR(VLOOKUP(C379,Einstellungen!$B$5:$C$95,2,FALSE),"")</f>
        <v/>
      </c>
      <c r="G379" s="171"/>
      <c r="H379" s="170"/>
      <c r="I379" s="171"/>
      <c r="J379" s="170"/>
      <c r="K379" s="171"/>
      <c r="L379" s="172"/>
      <c r="M379" s="172"/>
      <c r="N379" s="12"/>
      <c r="O379" s="12"/>
      <c r="P379" s="12"/>
      <c r="Q379" s="12"/>
      <c r="R379" s="12"/>
      <c r="S379" s="13"/>
    </row>
    <row r="380" spans="1:19" ht="26.15" customHeight="1" outlineLevel="1" x14ac:dyDescent="0.35">
      <c r="A380" s="7"/>
      <c r="B380" s="207"/>
      <c r="C380" s="127">
        <f t="shared" si="36"/>
        <v>46359</v>
      </c>
      <c r="D380" s="128" t="str">
        <f t="shared" si="35"/>
        <v>Do</v>
      </c>
      <c r="E380" s="11" t="str">
        <f t="shared" si="34"/>
        <v/>
      </c>
      <c r="F380" s="143" t="str">
        <f>IFERROR(VLOOKUP(C380,Einstellungen!$B$5:$C$95,2,FALSE),"")</f>
        <v/>
      </c>
      <c r="G380" s="171"/>
      <c r="H380" s="170"/>
      <c r="I380" s="171"/>
      <c r="J380" s="170"/>
      <c r="K380" s="171"/>
      <c r="L380" s="172"/>
      <c r="M380" s="172"/>
      <c r="N380" s="12"/>
      <c r="O380" s="12"/>
      <c r="P380" s="12"/>
      <c r="Q380" s="12"/>
      <c r="R380" s="12"/>
      <c r="S380" s="13"/>
    </row>
    <row r="381" spans="1:19" ht="26.15" customHeight="1" outlineLevel="1" x14ac:dyDescent="0.35">
      <c r="A381" s="7"/>
      <c r="B381" s="207"/>
      <c r="C381" s="127">
        <f t="shared" si="36"/>
        <v>46360</v>
      </c>
      <c r="D381" s="128" t="str">
        <f t="shared" si="35"/>
        <v>Fr</v>
      </c>
      <c r="E381" s="11" t="str">
        <f t="shared" si="34"/>
        <v/>
      </c>
      <c r="F381" s="143" t="str">
        <f>IFERROR(VLOOKUP(C381,Einstellungen!$B$5:$C$95,2,FALSE),"")</f>
        <v/>
      </c>
      <c r="G381" s="171"/>
      <c r="H381" s="170"/>
      <c r="I381" s="171"/>
      <c r="J381" s="170"/>
      <c r="K381" s="171"/>
      <c r="L381" s="172"/>
      <c r="M381" s="172"/>
      <c r="N381" s="12"/>
      <c r="O381" s="12"/>
      <c r="P381" s="12"/>
      <c r="Q381" s="12"/>
      <c r="R381" s="12"/>
      <c r="S381" s="13"/>
    </row>
    <row r="382" spans="1:19" ht="26.15" customHeight="1" outlineLevel="1" x14ac:dyDescent="0.35">
      <c r="A382" s="7"/>
      <c r="B382" s="207"/>
      <c r="C382" s="127">
        <f t="shared" si="36"/>
        <v>46361</v>
      </c>
      <c r="D382" s="128" t="str">
        <f t="shared" si="35"/>
        <v>Sa</v>
      </c>
      <c r="E382" s="11" t="str">
        <f t="shared" si="34"/>
        <v/>
      </c>
      <c r="F382" s="143" t="str">
        <f>IFERROR(VLOOKUP(C382,Einstellungen!$B$5:$C$95,2,FALSE),"")</f>
        <v/>
      </c>
      <c r="G382" s="171"/>
      <c r="H382" s="170"/>
      <c r="I382" s="171"/>
      <c r="J382" s="170"/>
      <c r="K382" s="171"/>
      <c r="L382" s="172"/>
      <c r="M382" s="172"/>
      <c r="N382" s="12"/>
      <c r="O382" s="12"/>
      <c r="P382" s="12"/>
      <c r="Q382" s="12"/>
      <c r="R382" s="12"/>
      <c r="S382" s="13"/>
    </row>
    <row r="383" spans="1:19" ht="26.15" customHeight="1" outlineLevel="1" x14ac:dyDescent="0.35">
      <c r="A383" s="7"/>
      <c r="B383" s="207"/>
      <c r="C383" s="125">
        <f t="shared" si="36"/>
        <v>46362</v>
      </c>
      <c r="D383" s="126" t="str">
        <f t="shared" si="35"/>
        <v>So</v>
      </c>
      <c r="E383" s="14" t="str">
        <f t="shared" si="34"/>
        <v/>
      </c>
      <c r="F383" s="144" t="str">
        <f>IFERROR(VLOOKUP(C383,Einstellungen!$B$5:$C$95,2,FALSE),"")</f>
        <v>Nikolaustag / 2. Advent</v>
      </c>
      <c r="G383" s="171"/>
      <c r="H383" s="170"/>
      <c r="I383" s="171"/>
      <c r="J383" s="170"/>
      <c r="K383" s="171"/>
      <c r="L383" s="172"/>
      <c r="M383" s="172"/>
      <c r="N383" s="12"/>
      <c r="O383" s="12"/>
      <c r="P383" s="12"/>
      <c r="Q383" s="12"/>
      <c r="R383" s="12"/>
      <c r="S383" s="13"/>
    </row>
    <row r="384" spans="1:19" ht="26.15" customHeight="1" outlineLevel="1" x14ac:dyDescent="0.35">
      <c r="A384" s="7"/>
      <c r="B384" s="207"/>
      <c r="C384" s="127">
        <f t="shared" si="36"/>
        <v>46363</v>
      </c>
      <c r="D384" s="128" t="str">
        <f t="shared" si="35"/>
        <v>Mo</v>
      </c>
      <c r="E384" s="11">
        <f t="shared" si="34"/>
        <v>50</v>
      </c>
      <c r="F384" s="143" t="str">
        <f>IFERROR(VLOOKUP(C384,Einstellungen!$B$5:$C$95,2,FALSE),"")</f>
        <v/>
      </c>
      <c r="G384" s="171"/>
      <c r="H384" s="170"/>
      <c r="I384" s="171"/>
      <c r="J384" s="170"/>
      <c r="K384" s="171"/>
      <c r="L384" s="172"/>
      <c r="M384" s="172"/>
      <c r="N384" s="12"/>
      <c r="O384" s="12"/>
      <c r="P384" s="12"/>
      <c r="Q384" s="12"/>
      <c r="R384" s="12"/>
      <c r="S384" s="13"/>
    </row>
    <row r="385" spans="1:19" ht="26.15" customHeight="1" outlineLevel="1" x14ac:dyDescent="0.35">
      <c r="A385" s="7"/>
      <c r="B385" s="207"/>
      <c r="C385" s="127">
        <f t="shared" si="36"/>
        <v>46364</v>
      </c>
      <c r="D385" s="128" t="str">
        <f t="shared" si="35"/>
        <v>Di</v>
      </c>
      <c r="E385" s="11" t="str">
        <f t="shared" si="34"/>
        <v/>
      </c>
      <c r="F385" s="143" t="str">
        <f>IFERROR(VLOOKUP(C385,Einstellungen!$B$5:$C$95,2,FALSE),"")</f>
        <v/>
      </c>
      <c r="G385" s="171"/>
      <c r="H385" s="170"/>
      <c r="I385" s="171"/>
      <c r="J385" s="170"/>
      <c r="K385" s="171"/>
      <c r="L385" s="172"/>
      <c r="M385" s="172"/>
      <c r="N385" s="12"/>
      <c r="O385" s="12"/>
      <c r="P385" s="12"/>
      <c r="Q385" s="12"/>
      <c r="R385" s="12"/>
      <c r="S385" s="13"/>
    </row>
    <row r="386" spans="1:19" ht="26.15" customHeight="1" outlineLevel="1" x14ac:dyDescent="0.35">
      <c r="A386" s="7"/>
      <c r="B386" s="207"/>
      <c r="C386" s="127">
        <f t="shared" si="36"/>
        <v>46365</v>
      </c>
      <c r="D386" s="128" t="str">
        <f t="shared" si="35"/>
        <v>Mi</v>
      </c>
      <c r="E386" s="11" t="str">
        <f t="shared" si="34"/>
        <v/>
      </c>
      <c r="F386" s="143" t="str">
        <f>IFERROR(VLOOKUP(C386,Einstellungen!$B$5:$C$95,2,FALSE),"")</f>
        <v/>
      </c>
      <c r="G386" s="171"/>
      <c r="H386" s="170"/>
      <c r="I386" s="171"/>
      <c r="J386" s="170"/>
      <c r="K386" s="171"/>
      <c r="L386" s="172"/>
      <c r="M386" s="172"/>
      <c r="N386" s="12"/>
      <c r="O386" s="12"/>
      <c r="P386" s="12"/>
      <c r="Q386" s="12"/>
      <c r="R386" s="12"/>
      <c r="S386" s="13"/>
    </row>
    <row r="387" spans="1:19" ht="26.15" customHeight="1" outlineLevel="1" x14ac:dyDescent="0.35">
      <c r="A387" s="7"/>
      <c r="B387" s="207"/>
      <c r="C387" s="127">
        <f t="shared" si="36"/>
        <v>46366</v>
      </c>
      <c r="D387" s="128" t="str">
        <f t="shared" si="35"/>
        <v>Do</v>
      </c>
      <c r="E387" s="11" t="str">
        <f t="shared" si="34"/>
        <v/>
      </c>
      <c r="F387" s="143" t="str">
        <f>IFERROR(VLOOKUP(C387,Einstellungen!$B$5:$C$95,2,FALSE),"")</f>
        <v/>
      </c>
      <c r="G387" s="171"/>
      <c r="H387" s="170"/>
      <c r="I387" s="171"/>
      <c r="J387" s="170"/>
      <c r="K387" s="171"/>
      <c r="L387" s="172"/>
      <c r="M387" s="172"/>
      <c r="N387" s="12"/>
      <c r="O387" s="12"/>
      <c r="P387" s="12"/>
      <c r="Q387" s="12"/>
      <c r="R387" s="12"/>
      <c r="S387" s="13"/>
    </row>
    <row r="388" spans="1:19" ht="26.15" customHeight="1" outlineLevel="1" x14ac:dyDescent="0.35">
      <c r="A388" s="7"/>
      <c r="B388" s="207"/>
      <c r="C388" s="127">
        <f t="shared" si="36"/>
        <v>46367</v>
      </c>
      <c r="D388" s="128" t="str">
        <f t="shared" si="35"/>
        <v>Fr</v>
      </c>
      <c r="E388" s="11" t="str">
        <f t="shared" si="34"/>
        <v/>
      </c>
      <c r="F388" s="143" t="str">
        <f>IFERROR(VLOOKUP(C388,Einstellungen!$B$5:$C$95,2,FALSE),"")</f>
        <v/>
      </c>
      <c r="G388" s="171"/>
      <c r="H388" s="170"/>
      <c r="I388" s="171"/>
      <c r="J388" s="170"/>
      <c r="K388" s="171"/>
      <c r="L388" s="172"/>
      <c r="M388" s="172"/>
      <c r="N388" s="12"/>
      <c r="O388" s="12"/>
      <c r="P388" s="12"/>
      <c r="Q388" s="12"/>
      <c r="R388" s="12"/>
      <c r="S388" s="13"/>
    </row>
    <row r="389" spans="1:19" ht="26.15" customHeight="1" outlineLevel="1" x14ac:dyDescent="0.35">
      <c r="A389" s="7"/>
      <c r="B389" s="207"/>
      <c r="C389" s="127">
        <f t="shared" si="36"/>
        <v>46368</v>
      </c>
      <c r="D389" s="128" t="str">
        <f t="shared" si="35"/>
        <v>Sa</v>
      </c>
      <c r="E389" s="11" t="str">
        <f t="shared" si="34"/>
        <v/>
      </c>
      <c r="F389" s="143" t="str">
        <f>IFERROR(VLOOKUP(C389,Einstellungen!$B$5:$C$95,2,FALSE),"")</f>
        <v/>
      </c>
      <c r="G389" s="171"/>
      <c r="H389" s="170"/>
      <c r="I389" s="171"/>
      <c r="J389" s="170"/>
      <c r="K389" s="171"/>
      <c r="L389" s="172"/>
      <c r="M389" s="172"/>
      <c r="N389" s="12"/>
      <c r="O389" s="12"/>
      <c r="P389" s="12"/>
      <c r="Q389" s="12"/>
      <c r="R389" s="12"/>
      <c r="S389" s="13"/>
    </row>
    <row r="390" spans="1:19" ht="26.15" customHeight="1" outlineLevel="1" x14ac:dyDescent="0.35">
      <c r="A390" s="7"/>
      <c r="B390" s="207"/>
      <c r="C390" s="125">
        <f t="shared" si="36"/>
        <v>46369</v>
      </c>
      <c r="D390" s="126" t="str">
        <f t="shared" si="35"/>
        <v>So</v>
      </c>
      <c r="E390" s="14" t="str">
        <f t="shared" si="34"/>
        <v/>
      </c>
      <c r="F390" s="144" t="str">
        <f>IFERROR(VLOOKUP(C390,Einstellungen!$B$5:$C$95,2,FALSE),"")</f>
        <v>3. Advent</v>
      </c>
      <c r="G390" s="171"/>
      <c r="H390" s="170"/>
      <c r="I390" s="171"/>
      <c r="J390" s="170"/>
      <c r="K390" s="171"/>
      <c r="L390" s="172"/>
      <c r="M390" s="172"/>
      <c r="N390" s="12"/>
      <c r="O390" s="12"/>
      <c r="P390" s="12"/>
      <c r="Q390" s="12"/>
      <c r="R390" s="12"/>
      <c r="S390" s="13"/>
    </row>
    <row r="391" spans="1:19" ht="26.15" customHeight="1" outlineLevel="1" x14ac:dyDescent="0.35">
      <c r="A391" s="7"/>
      <c r="B391" s="207"/>
      <c r="C391" s="127">
        <f t="shared" si="36"/>
        <v>46370</v>
      </c>
      <c r="D391" s="128" t="str">
        <f t="shared" si="35"/>
        <v>Mo</v>
      </c>
      <c r="E391" s="11">
        <f t="shared" si="34"/>
        <v>51</v>
      </c>
      <c r="F391" s="143" t="str">
        <f>IFERROR(VLOOKUP(C391,Einstellungen!$B$5:$C$95,2,FALSE),"")</f>
        <v/>
      </c>
      <c r="G391" s="171"/>
      <c r="H391" s="170"/>
      <c r="I391" s="171"/>
      <c r="J391" s="170"/>
      <c r="K391" s="171"/>
      <c r="L391" s="172"/>
      <c r="M391" s="172"/>
      <c r="N391" s="12"/>
      <c r="O391" s="12"/>
      <c r="P391" s="12"/>
      <c r="Q391" s="12"/>
      <c r="R391" s="12"/>
      <c r="S391" s="13"/>
    </row>
    <row r="392" spans="1:19" ht="26.15" customHeight="1" outlineLevel="1" x14ac:dyDescent="0.35">
      <c r="A392" s="7"/>
      <c r="B392" s="207"/>
      <c r="C392" s="127">
        <f t="shared" si="36"/>
        <v>46371</v>
      </c>
      <c r="D392" s="128" t="str">
        <f t="shared" si="35"/>
        <v>Di</v>
      </c>
      <c r="E392" s="11" t="str">
        <f t="shared" si="34"/>
        <v/>
      </c>
      <c r="F392" s="143" t="str">
        <f>IFERROR(VLOOKUP(C392,Einstellungen!$B$5:$C$95,2,FALSE),"")</f>
        <v/>
      </c>
      <c r="G392" s="171"/>
      <c r="H392" s="170"/>
      <c r="I392" s="171"/>
      <c r="J392" s="170"/>
      <c r="K392" s="171"/>
      <c r="L392" s="172"/>
      <c r="M392" s="172"/>
      <c r="N392" s="12"/>
      <c r="O392" s="12"/>
      <c r="P392" s="12"/>
      <c r="Q392" s="12"/>
      <c r="R392" s="12"/>
      <c r="S392" s="13"/>
    </row>
    <row r="393" spans="1:19" ht="26.15" customHeight="1" outlineLevel="1" x14ac:dyDescent="0.35">
      <c r="A393" s="7"/>
      <c r="B393" s="207"/>
      <c r="C393" s="127">
        <f t="shared" si="36"/>
        <v>46372</v>
      </c>
      <c r="D393" s="128" t="str">
        <f t="shared" si="35"/>
        <v>Mi</v>
      </c>
      <c r="E393" s="11" t="str">
        <f t="shared" si="34"/>
        <v/>
      </c>
      <c r="F393" s="143" t="str">
        <f>IFERROR(VLOOKUP(C393,Einstellungen!$B$5:$C$95,2,FALSE),"")</f>
        <v/>
      </c>
      <c r="G393" s="171"/>
      <c r="H393" s="170"/>
      <c r="I393" s="171"/>
      <c r="J393" s="170"/>
      <c r="K393" s="171"/>
      <c r="L393" s="172"/>
      <c r="M393" s="172"/>
      <c r="N393" s="12"/>
      <c r="O393" s="12"/>
      <c r="P393" s="12"/>
      <c r="Q393" s="12"/>
      <c r="R393" s="12"/>
      <c r="S393" s="13"/>
    </row>
    <row r="394" spans="1:19" ht="26.15" customHeight="1" outlineLevel="1" x14ac:dyDescent="0.35">
      <c r="A394" s="7"/>
      <c r="B394" s="207"/>
      <c r="C394" s="127">
        <f t="shared" si="36"/>
        <v>46373</v>
      </c>
      <c r="D394" s="128" t="str">
        <f t="shared" si="35"/>
        <v>Do</v>
      </c>
      <c r="E394" s="11" t="str">
        <f t="shared" si="34"/>
        <v/>
      </c>
      <c r="F394" s="143" t="str">
        <f>IFERROR(VLOOKUP(C394,Einstellungen!$B$5:$C$95,2,FALSE),"")</f>
        <v/>
      </c>
      <c r="G394" s="171"/>
      <c r="H394" s="170"/>
      <c r="I394" s="171"/>
      <c r="J394" s="170"/>
      <c r="K394" s="171"/>
      <c r="L394" s="172"/>
      <c r="M394" s="172"/>
      <c r="N394" s="12"/>
      <c r="O394" s="12"/>
      <c r="P394" s="12"/>
      <c r="Q394" s="12"/>
      <c r="R394" s="12"/>
      <c r="S394" s="13"/>
    </row>
    <row r="395" spans="1:19" ht="26.15" customHeight="1" outlineLevel="1" x14ac:dyDescent="0.35">
      <c r="A395" s="7"/>
      <c r="B395" s="207"/>
      <c r="C395" s="127">
        <f t="shared" si="36"/>
        <v>46374</v>
      </c>
      <c r="D395" s="128" t="str">
        <f t="shared" si="35"/>
        <v>Fr</v>
      </c>
      <c r="E395" s="11" t="str">
        <f t="shared" si="34"/>
        <v/>
      </c>
      <c r="F395" s="143" t="str">
        <f>IFERROR(VLOOKUP(C395,Einstellungen!$B$5:$C$95,2,FALSE),"")</f>
        <v/>
      </c>
      <c r="G395" s="171"/>
      <c r="H395" s="170"/>
      <c r="I395" s="171"/>
      <c r="J395" s="170"/>
      <c r="K395" s="171"/>
      <c r="L395" s="172"/>
      <c r="M395" s="172"/>
      <c r="N395" s="12"/>
      <c r="O395" s="12"/>
      <c r="P395" s="12"/>
      <c r="Q395" s="12"/>
      <c r="R395" s="12"/>
      <c r="S395" s="13"/>
    </row>
    <row r="396" spans="1:19" ht="26.15" customHeight="1" outlineLevel="1" x14ac:dyDescent="0.35">
      <c r="A396" s="7"/>
      <c r="B396" s="207"/>
      <c r="C396" s="127">
        <f t="shared" si="36"/>
        <v>46375</v>
      </c>
      <c r="D396" s="128" t="str">
        <f t="shared" si="35"/>
        <v>Sa</v>
      </c>
      <c r="E396" s="11" t="str">
        <f t="shared" si="34"/>
        <v/>
      </c>
      <c r="F396" s="143" t="str">
        <f>IFERROR(VLOOKUP(C396,Einstellungen!$B$5:$C$95,2,FALSE),"")</f>
        <v/>
      </c>
      <c r="G396" s="171"/>
      <c r="H396" s="170"/>
      <c r="I396" s="171"/>
      <c r="J396" s="170"/>
      <c r="K396" s="171"/>
      <c r="L396" s="172"/>
      <c r="M396" s="172"/>
      <c r="N396" s="12"/>
      <c r="O396" s="12"/>
      <c r="P396" s="12"/>
      <c r="Q396" s="12"/>
      <c r="R396" s="12"/>
      <c r="S396" s="13"/>
    </row>
    <row r="397" spans="1:19" ht="26.15" customHeight="1" outlineLevel="1" x14ac:dyDescent="0.35">
      <c r="A397" s="7"/>
      <c r="B397" s="207"/>
      <c r="C397" s="125">
        <f t="shared" si="36"/>
        <v>46376</v>
      </c>
      <c r="D397" s="126" t="str">
        <f t="shared" si="35"/>
        <v>So</v>
      </c>
      <c r="E397" s="14" t="str">
        <f t="shared" si="34"/>
        <v/>
      </c>
      <c r="F397" s="144" t="str">
        <f>IFERROR(VLOOKUP(C397,Einstellungen!$B$5:$C$95,2,FALSE),"")</f>
        <v>4. Advent</v>
      </c>
      <c r="G397" s="171"/>
      <c r="H397" s="170"/>
      <c r="I397" s="171"/>
      <c r="J397" s="170"/>
      <c r="K397" s="171"/>
      <c r="L397" s="172"/>
      <c r="M397" s="172"/>
      <c r="N397" s="12"/>
      <c r="O397" s="12"/>
      <c r="P397" s="12"/>
      <c r="Q397" s="12"/>
      <c r="R397" s="12"/>
      <c r="S397" s="13"/>
    </row>
    <row r="398" spans="1:19" ht="26.15" customHeight="1" outlineLevel="1" x14ac:dyDescent="0.35">
      <c r="A398" s="7"/>
      <c r="B398" s="207"/>
      <c r="C398" s="127">
        <f t="shared" si="36"/>
        <v>46377</v>
      </c>
      <c r="D398" s="128" t="str">
        <f t="shared" si="35"/>
        <v>Mo</v>
      </c>
      <c r="E398" s="11">
        <f t="shared" si="34"/>
        <v>52</v>
      </c>
      <c r="F398" s="143" t="str">
        <f>IFERROR(VLOOKUP(C398,Einstellungen!$B$5:$C$95,2,FALSE),"")</f>
        <v>Wintersonnenwende</v>
      </c>
      <c r="G398" s="171"/>
      <c r="H398" s="170"/>
      <c r="I398" s="171"/>
      <c r="J398" s="170"/>
      <c r="K398" s="171"/>
      <c r="L398" s="172"/>
      <c r="M398" s="172"/>
      <c r="N398" s="12"/>
      <c r="O398" s="12"/>
      <c r="P398" s="12"/>
      <c r="Q398" s="12"/>
      <c r="R398" s="12"/>
      <c r="S398" s="13"/>
    </row>
    <row r="399" spans="1:19" ht="26.15" customHeight="1" outlineLevel="1" x14ac:dyDescent="0.35">
      <c r="A399" s="7"/>
      <c r="B399" s="207"/>
      <c r="C399" s="135">
        <f t="shared" si="36"/>
        <v>46378</v>
      </c>
      <c r="D399" s="136" t="str">
        <f t="shared" si="35"/>
        <v>Di</v>
      </c>
      <c r="E399" s="11" t="str">
        <f t="shared" si="34"/>
        <v/>
      </c>
      <c r="F399" s="145" t="str">
        <f>IFERROR(VLOOKUP(C399,Einstellungen!$B$5:$C$95,2,FALSE),"")</f>
        <v/>
      </c>
      <c r="G399" s="171"/>
      <c r="H399" s="170"/>
      <c r="I399" s="171"/>
      <c r="J399" s="170"/>
      <c r="K399" s="171"/>
      <c r="L399" s="172"/>
      <c r="M399" s="172"/>
      <c r="N399" s="12"/>
      <c r="O399" s="12"/>
      <c r="P399" s="12"/>
      <c r="Q399" s="12"/>
      <c r="R399" s="12"/>
      <c r="S399" s="13"/>
    </row>
    <row r="400" spans="1:19" ht="26.15" customHeight="1" outlineLevel="1" x14ac:dyDescent="0.35">
      <c r="A400" s="7"/>
      <c r="B400" s="207"/>
      <c r="C400" s="129">
        <f t="shared" si="36"/>
        <v>46379</v>
      </c>
      <c r="D400" s="130" t="str">
        <f t="shared" si="35"/>
        <v>Mi</v>
      </c>
      <c r="E400" s="11" t="str">
        <f t="shared" si="34"/>
        <v/>
      </c>
      <c r="F400" s="145" t="str">
        <f>IFERROR(VLOOKUP(C400,Einstellungen!$B$5:$C$95,2,FALSE),"")</f>
        <v>Beginn der Weihnachtsferien</v>
      </c>
      <c r="G400" s="171"/>
      <c r="H400" s="170"/>
      <c r="I400" s="171"/>
      <c r="J400" s="170"/>
      <c r="K400" s="171"/>
      <c r="L400" s="172"/>
      <c r="M400" s="172"/>
      <c r="N400" s="12"/>
      <c r="O400" s="12"/>
      <c r="P400" s="12"/>
      <c r="Q400" s="12"/>
      <c r="R400" s="12"/>
      <c r="S400" s="13"/>
    </row>
    <row r="401" spans="1:19" ht="26.15" customHeight="1" outlineLevel="1" x14ac:dyDescent="0.35">
      <c r="A401" s="7"/>
      <c r="B401" s="207"/>
      <c r="C401" s="129">
        <f t="shared" si="36"/>
        <v>46380</v>
      </c>
      <c r="D401" s="130" t="str">
        <f t="shared" si="35"/>
        <v>Do</v>
      </c>
      <c r="E401" s="11" t="str">
        <f t="shared" si="34"/>
        <v/>
      </c>
      <c r="F401" s="146" t="str">
        <f>IFERROR(VLOOKUP(C401,Einstellungen!$B$5:$C$95,2,FALSE),"")</f>
        <v>Heiligabend</v>
      </c>
      <c r="G401" s="171"/>
      <c r="H401" s="170"/>
      <c r="I401" s="171"/>
      <c r="J401" s="170"/>
      <c r="K401" s="171"/>
      <c r="L401" s="172"/>
      <c r="M401" s="172"/>
      <c r="N401" s="12"/>
      <c r="O401" s="12"/>
      <c r="P401" s="12"/>
      <c r="Q401" s="12"/>
      <c r="R401" s="12"/>
      <c r="S401" s="13"/>
    </row>
    <row r="402" spans="1:19" ht="26.15" customHeight="1" outlineLevel="1" x14ac:dyDescent="0.35">
      <c r="A402" s="7"/>
      <c r="B402" s="207"/>
      <c r="C402" s="141">
        <f t="shared" si="36"/>
        <v>46381</v>
      </c>
      <c r="D402" s="142" t="str">
        <f t="shared" si="35"/>
        <v>Fr</v>
      </c>
      <c r="E402" s="11" t="str">
        <f t="shared" si="34"/>
        <v/>
      </c>
      <c r="F402" s="146" t="str">
        <f>IFERROR(VLOOKUP(C402,Einstellungen!$B$5:$C$95,2,FALSE),"")</f>
        <v>1. Weihnachtstag</v>
      </c>
      <c r="G402" s="171"/>
      <c r="H402" s="170"/>
      <c r="I402" s="171"/>
      <c r="J402" s="170"/>
      <c r="K402" s="171"/>
      <c r="L402" s="172"/>
      <c r="M402" s="172"/>
      <c r="N402" s="12"/>
      <c r="O402" s="12"/>
      <c r="P402" s="12"/>
      <c r="Q402" s="12"/>
      <c r="R402" s="12"/>
      <c r="S402" s="13"/>
    </row>
    <row r="403" spans="1:19" ht="26.15" customHeight="1" outlineLevel="1" x14ac:dyDescent="0.35">
      <c r="A403" s="7"/>
      <c r="B403" s="207"/>
      <c r="C403" s="141">
        <f t="shared" si="36"/>
        <v>46382</v>
      </c>
      <c r="D403" s="142" t="str">
        <f t="shared" si="35"/>
        <v>Sa</v>
      </c>
      <c r="E403" s="11" t="str">
        <f t="shared" si="34"/>
        <v/>
      </c>
      <c r="F403" s="146" t="str">
        <f>IFERROR(VLOOKUP(C403,Einstellungen!$B$5:$C$95,2,FALSE),"")</f>
        <v>2. Weihnachtstag</v>
      </c>
      <c r="G403" s="171"/>
      <c r="H403" s="170"/>
      <c r="I403" s="171"/>
      <c r="J403" s="170"/>
      <c r="K403" s="171"/>
      <c r="L403" s="172"/>
      <c r="M403" s="172"/>
      <c r="N403" s="12"/>
      <c r="O403" s="12"/>
      <c r="P403" s="12"/>
      <c r="Q403" s="12"/>
      <c r="R403" s="12"/>
      <c r="S403" s="13"/>
    </row>
    <row r="404" spans="1:19" ht="26.15" customHeight="1" outlineLevel="1" x14ac:dyDescent="0.35">
      <c r="A404" s="7"/>
      <c r="B404" s="207"/>
      <c r="C404" s="131">
        <f t="shared" si="36"/>
        <v>46383</v>
      </c>
      <c r="D404" s="132" t="str">
        <f t="shared" si="35"/>
        <v>So</v>
      </c>
      <c r="E404" s="14" t="str">
        <f t="shared" si="34"/>
        <v/>
      </c>
      <c r="F404" s="144" t="str">
        <f>IFERROR(VLOOKUP(C404,Einstellungen!$B$5:$C$95,2,FALSE),"")</f>
        <v/>
      </c>
      <c r="G404" s="171"/>
      <c r="H404" s="170"/>
      <c r="I404" s="171"/>
      <c r="J404" s="170"/>
      <c r="K404" s="171"/>
      <c r="L404" s="172"/>
      <c r="M404" s="172"/>
      <c r="N404" s="12"/>
      <c r="O404" s="12"/>
      <c r="P404" s="12"/>
      <c r="Q404" s="12"/>
      <c r="R404" s="12"/>
      <c r="S404" s="13"/>
    </row>
    <row r="405" spans="1:19" ht="26.15" customHeight="1" outlineLevel="1" x14ac:dyDescent="0.35">
      <c r="A405" s="7"/>
      <c r="B405" s="207"/>
      <c r="C405" s="129">
        <f t="shared" si="36"/>
        <v>46384</v>
      </c>
      <c r="D405" s="130" t="str">
        <f t="shared" si="35"/>
        <v>Mo</v>
      </c>
      <c r="E405" s="11">
        <f t="shared" si="34"/>
        <v>53</v>
      </c>
      <c r="F405" s="143" t="str">
        <f>IFERROR(VLOOKUP(C405,Einstellungen!$B$5:$C$95,2,FALSE),"")</f>
        <v/>
      </c>
      <c r="G405" s="171"/>
      <c r="H405" s="170"/>
      <c r="I405" s="171"/>
      <c r="J405" s="170"/>
      <c r="K405" s="171"/>
      <c r="L405" s="172"/>
      <c r="M405" s="172"/>
      <c r="N405" s="12"/>
      <c r="O405" s="12"/>
      <c r="P405" s="12"/>
      <c r="Q405" s="12"/>
      <c r="R405" s="12"/>
      <c r="S405" s="13"/>
    </row>
    <row r="406" spans="1:19" ht="26.15" customHeight="1" outlineLevel="1" x14ac:dyDescent="0.35">
      <c r="A406" s="7"/>
      <c r="B406" s="207"/>
      <c r="C406" s="129">
        <f t="shared" si="36"/>
        <v>46385</v>
      </c>
      <c r="D406" s="130" t="str">
        <f t="shared" si="35"/>
        <v>Di</v>
      </c>
      <c r="E406" s="11" t="str">
        <f t="shared" si="34"/>
        <v/>
      </c>
      <c r="F406" s="143" t="str">
        <f>IFERROR(VLOOKUP(C406,Einstellungen!$B$5:$C$95,2,FALSE),"")</f>
        <v/>
      </c>
      <c r="G406" s="171"/>
      <c r="H406" s="170"/>
      <c r="I406" s="171"/>
      <c r="J406" s="170"/>
      <c r="K406" s="171"/>
      <c r="L406" s="172"/>
      <c r="M406" s="172"/>
      <c r="N406" s="12"/>
      <c r="O406" s="12"/>
      <c r="P406" s="12"/>
      <c r="Q406" s="12"/>
      <c r="R406" s="12"/>
      <c r="S406" s="13"/>
    </row>
    <row r="407" spans="1:19" ht="26.15" customHeight="1" outlineLevel="1" x14ac:dyDescent="0.35">
      <c r="A407" s="7"/>
      <c r="B407" s="207"/>
      <c r="C407" s="129">
        <f t="shared" si="36"/>
        <v>46386</v>
      </c>
      <c r="D407" s="130" t="str">
        <f t="shared" si="35"/>
        <v>Mi</v>
      </c>
      <c r="E407" s="11" t="str">
        <f t="shared" si="34"/>
        <v/>
      </c>
      <c r="F407" s="143" t="str">
        <f>IFERROR(VLOOKUP(C407,Einstellungen!$B$5:$C$95,2,FALSE),"")</f>
        <v/>
      </c>
      <c r="G407" s="171"/>
      <c r="H407" s="170"/>
      <c r="I407" s="171"/>
      <c r="J407" s="170"/>
      <c r="K407" s="171"/>
      <c r="L407" s="172"/>
      <c r="M407" s="172"/>
      <c r="N407" s="12"/>
      <c r="O407" s="12"/>
      <c r="P407" s="12"/>
      <c r="Q407" s="12"/>
      <c r="R407" s="12"/>
      <c r="S407" s="13"/>
    </row>
    <row r="408" spans="1:19" ht="26.15" customHeight="1" outlineLevel="1" thickBot="1" x14ac:dyDescent="0.4">
      <c r="A408" s="7"/>
      <c r="B408" s="207"/>
      <c r="C408" s="129">
        <f t="shared" si="36"/>
        <v>46387</v>
      </c>
      <c r="D408" s="130" t="str">
        <f t="shared" si="35"/>
        <v>Do</v>
      </c>
      <c r="E408" s="11" t="str">
        <f t="shared" si="34"/>
        <v/>
      </c>
      <c r="F408" s="147" t="str">
        <f>IFERROR(VLOOKUP(C408,Einstellungen!$B$5:$C$95,2,FALSE),"")</f>
        <v>Silvester</v>
      </c>
      <c r="G408" s="174"/>
      <c r="H408" s="175"/>
      <c r="I408" s="174"/>
      <c r="J408" s="175"/>
      <c r="K408" s="174"/>
      <c r="L408" s="176"/>
      <c r="M408" s="176"/>
      <c r="N408" s="16"/>
      <c r="O408" s="16"/>
      <c r="P408" s="16"/>
      <c r="Q408" s="16"/>
      <c r="R408" s="16"/>
      <c r="S408" s="17"/>
    </row>
    <row r="409" spans="1:19" ht="26.15" customHeight="1" x14ac:dyDescent="0.35">
      <c r="A409" s="7"/>
      <c r="B409" s="210" t="s">
        <v>18</v>
      </c>
      <c r="C409" s="211"/>
      <c r="D409" s="211"/>
      <c r="E409" s="211"/>
      <c r="F409" s="56"/>
      <c r="G409" s="25"/>
      <c r="H409" s="163"/>
      <c r="I409" s="25"/>
      <c r="J409" s="163"/>
      <c r="K409" s="25"/>
      <c r="L409" s="26"/>
      <c r="M409" s="26"/>
      <c r="N409" s="19">
        <f>SUM(N378:N408)</f>
        <v>0</v>
      </c>
      <c r="O409" s="19">
        <f t="shared" ref="O409:P409" si="39">SUM(O378:O408)</f>
        <v>0</v>
      </c>
      <c r="P409" s="19">
        <f t="shared" si="39"/>
        <v>0</v>
      </c>
      <c r="Q409" s="19">
        <f t="shared" ref="Q409:S409" si="40">SUM(Q378:Q408)</f>
        <v>0</v>
      </c>
      <c r="R409" s="19">
        <f t="shared" si="40"/>
        <v>0</v>
      </c>
      <c r="S409" s="20">
        <f t="shared" si="40"/>
        <v>0</v>
      </c>
    </row>
    <row r="410" spans="1:19" ht="26.15" customHeight="1" thickBot="1" x14ac:dyDescent="0.4">
      <c r="A410" s="7"/>
      <c r="B410" s="210"/>
      <c r="C410" s="211"/>
      <c r="D410" s="211"/>
      <c r="E410" s="211"/>
      <c r="F410" s="57"/>
      <c r="G410" s="31"/>
      <c r="H410" s="165"/>
      <c r="I410" s="31"/>
      <c r="J410" s="165"/>
      <c r="K410" s="31"/>
      <c r="L410" s="32"/>
      <c r="M410" s="32"/>
      <c r="N410" s="34"/>
      <c r="O410" s="34"/>
      <c r="P410" s="34"/>
      <c r="Q410" s="34"/>
      <c r="R410" s="34"/>
      <c r="S410" s="35"/>
    </row>
    <row r="411" spans="1:19" ht="41.25" customHeight="1" thickBot="1" x14ac:dyDescent="0.4">
      <c r="A411" s="7"/>
      <c r="B411" s="36"/>
      <c r="C411" s="37"/>
      <c r="D411" s="221" t="s">
        <v>113</v>
      </c>
      <c r="E411" s="209"/>
      <c r="F411" s="209"/>
      <c r="G411" s="208" t="s">
        <v>140</v>
      </c>
      <c r="H411" s="209"/>
      <c r="I411" s="209"/>
      <c r="J411" s="209"/>
      <c r="K411" s="209"/>
      <c r="L411" s="214"/>
      <c r="M411" s="119" t="str">
        <f>M4</f>
        <v>Fachbereich</v>
      </c>
      <c r="N411" s="251" t="str">
        <f>N4</f>
        <v>Instagram</v>
      </c>
      <c r="O411" s="252"/>
      <c r="P411" s="253"/>
      <c r="Q411" s="38" t="str">
        <f>Q4</f>
        <v>Facebook</v>
      </c>
      <c r="R411" s="38" t="str">
        <f>R4</f>
        <v>???</v>
      </c>
      <c r="S411" s="39" t="str">
        <f>S4</f>
        <v>???</v>
      </c>
    </row>
    <row r="412" spans="1:19" ht="26.15" customHeight="1" thickBot="1" x14ac:dyDescent="0.4">
      <c r="A412" s="7"/>
      <c r="B412" s="36"/>
      <c r="C412" s="37"/>
      <c r="D412" s="215" t="s">
        <v>111</v>
      </c>
      <c r="E412" s="216"/>
      <c r="F412" s="216"/>
      <c r="G412" s="101"/>
      <c r="H412" s="102"/>
      <c r="I412" s="102"/>
      <c r="J412" s="102"/>
      <c r="K412" s="102"/>
      <c r="L412" s="103"/>
      <c r="M412" s="103"/>
      <c r="N412" s="215"/>
      <c r="O412" s="216"/>
      <c r="P412" s="254"/>
      <c r="Q412" s="104"/>
      <c r="R412" s="105"/>
      <c r="S412" s="109"/>
    </row>
    <row r="413" spans="1:19" ht="26.15" customHeight="1" thickBot="1" x14ac:dyDescent="0.4">
      <c r="A413" s="7"/>
      <c r="B413" s="36"/>
      <c r="C413" s="37"/>
      <c r="D413" s="215" t="s">
        <v>111</v>
      </c>
      <c r="E413" s="216"/>
      <c r="F413" s="216"/>
      <c r="G413" s="101"/>
      <c r="H413" s="102"/>
      <c r="I413" s="102"/>
      <c r="J413" s="102"/>
      <c r="K413" s="102"/>
      <c r="L413" s="103"/>
      <c r="M413" s="103"/>
      <c r="N413" s="215"/>
      <c r="O413" s="216"/>
      <c r="P413" s="254"/>
      <c r="Q413" s="104"/>
      <c r="R413" s="105"/>
      <c r="S413" s="109"/>
    </row>
    <row r="414" spans="1:19" ht="26.15" customHeight="1" thickBot="1" x14ac:dyDescent="0.4">
      <c r="A414" s="7"/>
      <c r="B414" s="36"/>
      <c r="C414" s="37"/>
      <c r="D414" s="215" t="s">
        <v>111</v>
      </c>
      <c r="E414" s="216"/>
      <c r="F414" s="216"/>
      <c r="G414" s="106"/>
      <c r="H414" s="102"/>
      <c r="I414" s="107"/>
      <c r="J414" s="102"/>
      <c r="K414" s="107"/>
      <c r="L414" s="103"/>
      <c r="M414" s="103"/>
      <c r="N414" s="215"/>
      <c r="O414" s="216"/>
      <c r="P414" s="254"/>
      <c r="Q414" s="108"/>
      <c r="R414" s="108"/>
      <c r="S414" s="112"/>
    </row>
    <row r="415" spans="1:19" ht="26.15" customHeight="1" thickBot="1" x14ac:dyDescent="0.4">
      <c r="A415" s="7"/>
      <c r="B415" s="58"/>
      <c r="C415" s="59"/>
      <c r="D415" s="59"/>
      <c r="E415" s="59"/>
      <c r="F415" s="60"/>
      <c r="G415" s="61"/>
      <c r="H415" s="168"/>
      <c r="I415" s="61"/>
      <c r="J415" s="168"/>
      <c r="K415" s="61"/>
      <c r="L415" s="62"/>
      <c r="M415" s="62"/>
      <c r="N415" s="62"/>
      <c r="O415" s="62"/>
      <c r="P415" s="62"/>
      <c r="Q415" s="62"/>
      <c r="R415" s="62"/>
      <c r="S415" s="63"/>
    </row>
    <row r="416" spans="1:19" ht="26.15" customHeight="1" thickTop="1" x14ac:dyDescent="0.35">
      <c r="B416" s="64"/>
      <c r="C416" s="64"/>
      <c r="D416" s="64"/>
      <c r="E416" s="64"/>
      <c r="F416" s="65"/>
      <c r="G416" s="65"/>
      <c r="H416" s="66"/>
      <c r="I416" s="65"/>
      <c r="J416" s="66"/>
      <c r="K416" s="65"/>
      <c r="L416" s="66"/>
      <c r="M416" s="66"/>
      <c r="N416" s="66"/>
      <c r="O416" s="66"/>
      <c r="P416" s="66"/>
      <c r="Q416" s="66"/>
      <c r="R416" s="66"/>
      <c r="S416" s="66"/>
    </row>
    <row r="417" spans="1:20" ht="26.15" customHeight="1" thickBot="1" x14ac:dyDescent="0.4">
      <c r="C417" s="67"/>
      <c r="N417" s="5"/>
      <c r="O417" s="5"/>
      <c r="P417" s="5"/>
    </row>
    <row r="418" spans="1:20" ht="26.15" customHeight="1" thickTop="1" thickBot="1" x14ac:dyDescent="0.4">
      <c r="B418" s="68"/>
      <c r="C418" s="69"/>
      <c r="D418" s="5"/>
      <c r="E418" s="5"/>
      <c r="F418" s="68"/>
      <c r="G418" s="70"/>
      <c r="H418" s="5"/>
      <c r="I418" s="70"/>
      <c r="J418" s="5"/>
      <c r="K418" s="70"/>
      <c r="L418" s="5"/>
      <c r="M418" s="5"/>
      <c r="N418" s="261" t="str">
        <f>N4</f>
        <v>Instagram</v>
      </c>
      <c r="O418" s="262"/>
      <c r="P418" s="262"/>
      <c r="Q418" s="263" t="str">
        <f>Q4</f>
        <v>Facebook</v>
      </c>
      <c r="R418" s="257" t="str">
        <f>R4</f>
        <v>???</v>
      </c>
      <c r="S418" s="259" t="str">
        <f>S4</f>
        <v>???</v>
      </c>
    </row>
    <row r="419" spans="1:20" ht="25.5" customHeight="1" thickTop="1" x14ac:dyDescent="0.35">
      <c r="B419" s="245" t="str">
        <f>"Auswertung "&amp; Kalenderjahr</f>
        <v>Auswertung 2026</v>
      </c>
      <c r="C419" s="246"/>
      <c r="D419" s="246"/>
      <c r="E419" s="246"/>
      <c r="F419" s="246"/>
      <c r="G419" s="249"/>
      <c r="H419" s="71"/>
      <c r="I419" s="71"/>
      <c r="J419" s="71"/>
      <c r="K419" s="71"/>
      <c r="L419" s="249"/>
      <c r="M419" s="249"/>
      <c r="N419" s="157" t="str">
        <f>N5</f>
        <v>Beitrag</v>
      </c>
      <c r="O419" s="158" t="str">
        <f>O5</f>
        <v>Story</v>
      </c>
      <c r="P419" s="158" t="str">
        <f>P5</f>
        <v>Reel</v>
      </c>
      <c r="Q419" s="264"/>
      <c r="R419" s="258"/>
      <c r="S419" s="260"/>
    </row>
    <row r="420" spans="1:20" ht="54" customHeight="1" thickBot="1" x14ac:dyDescent="0.4">
      <c r="A420" s="7"/>
      <c r="B420" s="247"/>
      <c r="C420" s="248"/>
      <c r="D420" s="248"/>
      <c r="E420" s="248"/>
      <c r="F420" s="248"/>
      <c r="G420" s="250"/>
      <c r="H420" s="72"/>
      <c r="I420" s="72"/>
      <c r="J420" s="72"/>
      <c r="K420" s="72"/>
      <c r="L420" s="250"/>
      <c r="M420" s="250"/>
      <c r="N420" s="73">
        <f t="shared" ref="N420:S420" si="41">SUM(N37+N68+N101+N138+N171+N203+N241+N274+N306+N344+N376+N409)</f>
        <v>0</v>
      </c>
      <c r="O420" s="74">
        <f t="shared" si="41"/>
        <v>0</v>
      </c>
      <c r="P420" s="116">
        <f t="shared" si="41"/>
        <v>0</v>
      </c>
      <c r="Q420" s="117">
        <f t="shared" si="41"/>
        <v>0</v>
      </c>
      <c r="R420" s="118">
        <f t="shared" si="41"/>
        <v>0</v>
      </c>
      <c r="S420" s="115">
        <f t="shared" si="41"/>
        <v>0</v>
      </c>
      <c r="T420" s="114"/>
    </row>
    <row r="421" spans="1:20" ht="26.15" customHeight="1" thickTop="1" x14ac:dyDescent="0.35">
      <c r="C421" s="67"/>
      <c r="N421" s="75"/>
      <c r="S421" s="113"/>
    </row>
    <row r="422" spans="1:20" ht="26.15" customHeight="1" x14ac:dyDescent="0.35">
      <c r="C422" s="67"/>
    </row>
    <row r="423" spans="1:20" ht="26.15" customHeight="1" x14ac:dyDescent="0.35">
      <c r="C423" s="67"/>
    </row>
    <row r="424" spans="1:20" ht="26.15" customHeight="1" x14ac:dyDescent="0.35">
      <c r="C424" s="67"/>
    </row>
    <row r="425" spans="1:20" ht="26.15" customHeight="1" x14ac:dyDescent="0.35">
      <c r="C425" s="67"/>
    </row>
    <row r="426" spans="1:20" ht="26.15" customHeight="1" x14ac:dyDescent="0.35">
      <c r="C426" s="67"/>
    </row>
    <row r="427" spans="1:20" ht="26.15" customHeight="1" x14ac:dyDescent="0.35">
      <c r="B427" s="76"/>
      <c r="C427" s="67"/>
    </row>
    <row r="428" spans="1:20" x14ac:dyDescent="0.35">
      <c r="C428" s="67"/>
    </row>
    <row r="429" spans="1:20" x14ac:dyDescent="0.35">
      <c r="C429" s="67"/>
    </row>
    <row r="430" spans="1:20" x14ac:dyDescent="0.35">
      <c r="C430" s="67"/>
    </row>
    <row r="431" spans="1:20" x14ac:dyDescent="0.35">
      <c r="C431" s="67"/>
    </row>
    <row r="432" spans="1:20" x14ac:dyDescent="0.35">
      <c r="C432" s="67"/>
    </row>
    <row r="433" spans="3:3" x14ac:dyDescent="0.35">
      <c r="C433" s="67"/>
    </row>
    <row r="434" spans="3:3" x14ac:dyDescent="0.35">
      <c r="C434" s="67"/>
    </row>
    <row r="435" spans="3:3" x14ac:dyDescent="0.35">
      <c r="C435" s="67"/>
    </row>
    <row r="436" spans="3:3" x14ac:dyDescent="0.35">
      <c r="C436" s="67"/>
    </row>
    <row r="437" spans="3:3" x14ac:dyDescent="0.35">
      <c r="C437" s="67"/>
    </row>
    <row r="438" spans="3:3" x14ac:dyDescent="0.35">
      <c r="C438" s="67"/>
    </row>
    <row r="439" spans="3:3" x14ac:dyDescent="0.35">
      <c r="C439" s="67"/>
    </row>
    <row r="440" spans="3:3" x14ac:dyDescent="0.35">
      <c r="C440" s="67"/>
    </row>
    <row r="441" spans="3:3" x14ac:dyDescent="0.35">
      <c r="C441" s="67"/>
    </row>
    <row r="442" spans="3:3" x14ac:dyDescent="0.35">
      <c r="C442" s="67"/>
    </row>
    <row r="443" spans="3:3" x14ac:dyDescent="0.35">
      <c r="C443" s="67"/>
    </row>
    <row r="444" spans="3:3" x14ac:dyDescent="0.35">
      <c r="C444" s="67"/>
    </row>
    <row r="445" spans="3:3" x14ac:dyDescent="0.35">
      <c r="C445" s="67"/>
    </row>
    <row r="446" spans="3:3" x14ac:dyDescent="0.35">
      <c r="C446" s="67"/>
    </row>
    <row r="447" spans="3:3" x14ac:dyDescent="0.35">
      <c r="C447" s="67"/>
    </row>
    <row r="448" spans="3:3" x14ac:dyDescent="0.35">
      <c r="C448" s="67"/>
    </row>
    <row r="449" spans="3:3" x14ac:dyDescent="0.35">
      <c r="C449" s="67"/>
    </row>
    <row r="450" spans="3:3" x14ac:dyDescent="0.35">
      <c r="C450" s="67"/>
    </row>
    <row r="451" spans="3:3" x14ac:dyDescent="0.35">
      <c r="C451" s="67"/>
    </row>
    <row r="452" spans="3:3" x14ac:dyDescent="0.35">
      <c r="C452" s="67"/>
    </row>
    <row r="453" spans="3:3" x14ac:dyDescent="0.35">
      <c r="C453" s="67"/>
    </row>
    <row r="454" spans="3:3" x14ac:dyDescent="0.35">
      <c r="C454" s="67"/>
    </row>
    <row r="455" spans="3:3" x14ac:dyDescent="0.35">
      <c r="C455" s="67"/>
    </row>
    <row r="456" spans="3:3" x14ac:dyDescent="0.35">
      <c r="C456" s="67"/>
    </row>
    <row r="457" spans="3:3" x14ac:dyDescent="0.35">
      <c r="C457" s="67"/>
    </row>
    <row r="458" spans="3:3" x14ac:dyDescent="0.35">
      <c r="C458" s="67"/>
    </row>
    <row r="459" spans="3:3" x14ac:dyDescent="0.35">
      <c r="C459" s="67"/>
    </row>
    <row r="460" spans="3:3" x14ac:dyDescent="0.35">
      <c r="C460" s="67"/>
    </row>
    <row r="461" spans="3:3" x14ac:dyDescent="0.35">
      <c r="C461" s="67"/>
    </row>
    <row r="462" spans="3:3" x14ac:dyDescent="0.35">
      <c r="C462" s="67"/>
    </row>
    <row r="463" spans="3:3" x14ac:dyDescent="0.35">
      <c r="C463" s="67"/>
    </row>
    <row r="464" spans="3:3" x14ac:dyDescent="0.35">
      <c r="C464" s="67"/>
    </row>
    <row r="465" spans="3:3" x14ac:dyDescent="0.35">
      <c r="C465" s="67"/>
    </row>
    <row r="466" spans="3:3" x14ac:dyDescent="0.35">
      <c r="C466" s="67"/>
    </row>
    <row r="467" spans="3:3" x14ac:dyDescent="0.35">
      <c r="C467" s="67"/>
    </row>
    <row r="468" spans="3:3" x14ac:dyDescent="0.35">
      <c r="C468" s="67"/>
    </row>
    <row r="469" spans="3:3" x14ac:dyDescent="0.35">
      <c r="C469" s="67"/>
    </row>
    <row r="470" spans="3:3" x14ac:dyDescent="0.35">
      <c r="C470" s="67"/>
    </row>
    <row r="471" spans="3:3" x14ac:dyDescent="0.35">
      <c r="C471" s="67"/>
    </row>
    <row r="472" spans="3:3" x14ac:dyDescent="0.35">
      <c r="C472" s="67"/>
    </row>
    <row r="473" spans="3:3" x14ac:dyDescent="0.35">
      <c r="C473" s="67"/>
    </row>
    <row r="474" spans="3:3" x14ac:dyDescent="0.35">
      <c r="C474" s="67"/>
    </row>
    <row r="475" spans="3:3" x14ac:dyDescent="0.35">
      <c r="C475" s="67"/>
    </row>
    <row r="476" spans="3:3" x14ac:dyDescent="0.35">
      <c r="C476" s="67"/>
    </row>
    <row r="477" spans="3:3" x14ac:dyDescent="0.35">
      <c r="C477" s="67"/>
    </row>
    <row r="478" spans="3:3" x14ac:dyDescent="0.35">
      <c r="C478" s="67"/>
    </row>
    <row r="479" spans="3:3" x14ac:dyDescent="0.35">
      <c r="C479" s="67"/>
    </row>
    <row r="480" spans="3:3" x14ac:dyDescent="0.35">
      <c r="C480" s="67"/>
    </row>
    <row r="481" spans="3:3" x14ac:dyDescent="0.35">
      <c r="C481" s="67"/>
    </row>
    <row r="482" spans="3:3" x14ac:dyDescent="0.35">
      <c r="C482" s="67"/>
    </row>
    <row r="483" spans="3:3" x14ac:dyDescent="0.35">
      <c r="C483" s="67"/>
    </row>
    <row r="484" spans="3:3" x14ac:dyDescent="0.35">
      <c r="C484" s="67"/>
    </row>
    <row r="485" spans="3:3" x14ac:dyDescent="0.35">
      <c r="C485" s="67"/>
    </row>
    <row r="486" spans="3:3" x14ac:dyDescent="0.35">
      <c r="C486" s="67"/>
    </row>
    <row r="487" spans="3:3" x14ac:dyDescent="0.35">
      <c r="C487" s="67"/>
    </row>
    <row r="488" spans="3:3" x14ac:dyDescent="0.35">
      <c r="C488" s="67"/>
    </row>
    <row r="489" spans="3:3" x14ac:dyDescent="0.35">
      <c r="C489" s="67"/>
    </row>
    <row r="490" spans="3:3" x14ac:dyDescent="0.35">
      <c r="C490" s="67"/>
    </row>
    <row r="491" spans="3:3" x14ac:dyDescent="0.35">
      <c r="C491" s="67"/>
    </row>
    <row r="492" spans="3:3" x14ac:dyDescent="0.35">
      <c r="C492" s="67"/>
    </row>
    <row r="493" spans="3:3" x14ac:dyDescent="0.35">
      <c r="C493" s="67"/>
    </row>
    <row r="494" spans="3:3" x14ac:dyDescent="0.35">
      <c r="C494" s="67"/>
    </row>
    <row r="495" spans="3:3" x14ac:dyDescent="0.35">
      <c r="C495" s="67"/>
    </row>
    <row r="496" spans="3:3" x14ac:dyDescent="0.35">
      <c r="C496" s="67"/>
    </row>
    <row r="497" spans="3:3" x14ac:dyDescent="0.35">
      <c r="C497" s="67"/>
    </row>
    <row r="498" spans="3:3" x14ac:dyDescent="0.35">
      <c r="C498" s="67"/>
    </row>
    <row r="499" spans="3:3" x14ac:dyDescent="0.35">
      <c r="C499" s="67"/>
    </row>
    <row r="500" spans="3:3" x14ac:dyDescent="0.35">
      <c r="C500" s="67"/>
    </row>
    <row r="501" spans="3:3" x14ac:dyDescent="0.35">
      <c r="C501" s="67"/>
    </row>
    <row r="502" spans="3:3" x14ac:dyDescent="0.35">
      <c r="C502" s="67"/>
    </row>
    <row r="503" spans="3:3" x14ac:dyDescent="0.35">
      <c r="C503" s="67"/>
    </row>
    <row r="504" spans="3:3" x14ac:dyDescent="0.35">
      <c r="C504" s="67"/>
    </row>
    <row r="505" spans="3:3" x14ac:dyDescent="0.35">
      <c r="C505" s="67"/>
    </row>
    <row r="506" spans="3:3" x14ac:dyDescent="0.35">
      <c r="C506" s="67"/>
    </row>
    <row r="507" spans="3:3" x14ac:dyDescent="0.35">
      <c r="C507" s="67"/>
    </row>
    <row r="508" spans="3:3" x14ac:dyDescent="0.35">
      <c r="C508" s="67"/>
    </row>
    <row r="509" spans="3:3" x14ac:dyDescent="0.35">
      <c r="C509" s="67"/>
    </row>
    <row r="510" spans="3:3" x14ac:dyDescent="0.35">
      <c r="C510" s="67"/>
    </row>
    <row r="511" spans="3:3" x14ac:dyDescent="0.35">
      <c r="C511" s="67"/>
    </row>
    <row r="512" spans="3:3" x14ac:dyDescent="0.35">
      <c r="C512" s="67"/>
    </row>
    <row r="513" spans="3:3" x14ac:dyDescent="0.35">
      <c r="C513" s="67"/>
    </row>
    <row r="514" spans="3:3" x14ac:dyDescent="0.35">
      <c r="C514" s="67"/>
    </row>
    <row r="515" spans="3:3" x14ac:dyDescent="0.35">
      <c r="C515" s="67"/>
    </row>
    <row r="516" spans="3:3" x14ac:dyDescent="0.35">
      <c r="C516" s="67"/>
    </row>
    <row r="517" spans="3:3" x14ac:dyDescent="0.35">
      <c r="C517" s="67"/>
    </row>
    <row r="518" spans="3:3" x14ac:dyDescent="0.35">
      <c r="C518" s="67"/>
    </row>
    <row r="519" spans="3:3" x14ac:dyDescent="0.35">
      <c r="C519" s="67"/>
    </row>
    <row r="520" spans="3:3" x14ac:dyDescent="0.35">
      <c r="C520" s="67"/>
    </row>
    <row r="521" spans="3:3" x14ac:dyDescent="0.35">
      <c r="C521" s="67"/>
    </row>
    <row r="522" spans="3:3" x14ac:dyDescent="0.35">
      <c r="C522" s="67"/>
    </row>
    <row r="523" spans="3:3" x14ac:dyDescent="0.35">
      <c r="C523" s="67"/>
    </row>
    <row r="524" spans="3:3" x14ac:dyDescent="0.35">
      <c r="C524" s="67"/>
    </row>
    <row r="525" spans="3:3" x14ac:dyDescent="0.35">
      <c r="C525" s="67"/>
    </row>
    <row r="526" spans="3:3" x14ac:dyDescent="0.35">
      <c r="C526" s="67"/>
    </row>
    <row r="527" spans="3:3" x14ac:dyDescent="0.35">
      <c r="C527" s="67"/>
    </row>
    <row r="528" spans="3:3" x14ac:dyDescent="0.35">
      <c r="C528" s="67"/>
    </row>
    <row r="529" spans="3:3" x14ac:dyDescent="0.35">
      <c r="C529" s="67"/>
    </row>
    <row r="530" spans="3:3" x14ac:dyDescent="0.35">
      <c r="C530" s="67"/>
    </row>
    <row r="531" spans="3:3" x14ac:dyDescent="0.35">
      <c r="C531" s="67"/>
    </row>
    <row r="532" spans="3:3" x14ac:dyDescent="0.35">
      <c r="C532" s="67"/>
    </row>
    <row r="533" spans="3:3" x14ac:dyDescent="0.35">
      <c r="C533" s="67"/>
    </row>
    <row r="534" spans="3:3" x14ac:dyDescent="0.35">
      <c r="C534" s="67"/>
    </row>
    <row r="535" spans="3:3" x14ac:dyDescent="0.35">
      <c r="C535" s="67"/>
    </row>
    <row r="536" spans="3:3" x14ac:dyDescent="0.35">
      <c r="C536" s="67"/>
    </row>
    <row r="537" spans="3:3" x14ac:dyDescent="0.35">
      <c r="C537" s="67"/>
    </row>
    <row r="538" spans="3:3" x14ac:dyDescent="0.35">
      <c r="C538" s="67"/>
    </row>
    <row r="539" spans="3:3" x14ac:dyDescent="0.35">
      <c r="C539" s="67"/>
    </row>
    <row r="540" spans="3:3" x14ac:dyDescent="0.35">
      <c r="C540" s="67"/>
    </row>
    <row r="541" spans="3:3" x14ac:dyDescent="0.35">
      <c r="C541" s="67"/>
    </row>
    <row r="542" spans="3:3" x14ac:dyDescent="0.35">
      <c r="C542" s="67"/>
    </row>
    <row r="543" spans="3:3" x14ac:dyDescent="0.35">
      <c r="C543" s="67"/>
    </row>
    <row r="544" spans="3:3" x14ac:dyDescent="0.35">
      <c r="C544" s="67"/>
    </row>
    <row r="545" spans="3:3" x14ac:dyDescent="0.35">
      <c r="C545" s="67"/>
    </row>
    <row r="546" spans="3:3" x14ac:dyDescent="0.35">
      <c r="C546" s="67"/>
    </row>
    <row r="547" spans="3:3" x14ac:dyDescent="0.35">
      <c r="C547" s="67"/>
    </row>
    <row r="548" spans="3:3" x14ac:dyDescent="0.35">
      <c r="C548" s="67"/>
    </row>
    <row r="549" spans="3:3" x14ac:dyDescent="0.35">
      <c r="C549" s="67"/>
    </row>
    <row r="550" spans="3:3" x14ac:dyDescent="0.35">
      <c r="C550" s="67"/>
    </row>
    <row r="551" spans="3:3" x14ac:dyDescent="0.35">
      <c r="C551" s="67"/>
    </row>
    <row r="552" spans="3:3" x14ac:dyDescent="0.35">
      <c r="C552" s="67"/>
    </row>
    <row r="553" spans="3:3" x14ac:dyDescent="0.35">
      <c r="C553" s="67"/>
    </row>
    <row r="554" spans="3:3" x14ac:dyDescent="0.35">
      <c r="C554" s="67"/>
    </row>
    <row r="555" spans="3:3" x14ac:dyDescent="0.35">
      <c r="C555" s="67"/>
    </row>
    <row r="556" spans="3:3" x14ac:dyDescent="0.35">
      <c r="C556" s="67"/>
    </row>
    <row r="557" spans="3:3" x14ac:dyDescent="0.35">
      <c r="C557" s="67"/>
    </row>
    <row r="558" spans="3:3" x14ac:dyDescent="0.35">
      <c r="C558" s="67"/>
    </row>
    <row r="559" spans="3:3" x14ac:dyDescent="0.35">
      <c r="C559" s="67"/>
    </row>
    <row r="560" spans="3:3" x14ac:dyDescent="0.35">
      <c r="C560" s="67"/>
    </row>
    <row r="561" spans="3:3" x14ac:dyDescent="0.35">
      <c r="C561" s="67"/>
    </row>
    <row r="562" spans="3:3" x14ac:dyDescent="0.35">
      <c r="C562" s="67"/>
    </row>
    <row r="563" spans="3:3" x14ac:dyDescent="0.35">
      <c r="C563" s="67"/>
    </row>
    <row r="564" spans="3:3" x14ac:dyDescent="0.35">
      <c r="C564" s="67"/>
    </row>
    <row r="565" spans="3:3" x14ac:dyDescent="0.35">
      <c r="C565" s="67"/>
    </row>
    <row r="566" spans="3:3" x14ac:dyDescent="0.35">
      <c r="C566" s="67"/>
    </row>
    <row r="567" spans="3:3" x14ac:dyDescent="0.35">
      <c r="C567" s="67"/>
    </row>
    <row r="568" spans="3:3" x14ac:dyDescent="0.35">
      <c r="C568" s="67"/>
    </row>
    <row r="569" spans="3:3" x14ac:dyDescent="0.35">
      <c r="C569" s="67"/>
    </row>
    <row r="570" spans="3:3" x14ac:dyDescent="0.35">
      <c r="C570" s="67"/>
    </row>
    <row r="571" spans="3:3" x14ac:dyDescent="0.35">
      <c r="C571" s="67"/>
    </row>
    <row r="572" spans="3:3" x14ac:dyDescent="0.35">
      <c r="C572" s="67"/>
    </row>
    <row r="573" spans="3:3" x14ac:dyDescent="0.35">
      <c r="C573" s="67"/>
    </row>
    <row r="574" spans="3:3" x14ac:dyDescent="0.35">
      <c r="C574" s="67"/>
    </row>
    <row r="575" spans="3:3" x14ac:dyDescent="0.35">
      <c r="C575" s="67"/>
    </row>
    <row r="576" spans="3:3" x14ac:dyDescent="0.35">
      <c r="C576" s="67"/>
    </row>
    <row r="577" spans="3:3" x14ac:dyDescent="0.35">
      <c r="C577" s="67"/>
    </row>
    <row r="578" spans="3:3" x14ac:dyDescent="0.35">
      <c r="C578" s="67"/>
    </row>
    <row r="579" spans="3:3" x14ac:dyDescent="0.35">
      <c r="C579" s="67"/>
    </row>
    <row r="580" spans="3:3" x14ac:dyDescent="0.35">
      <c r="C580" s="67"/>
    </row>
    <row r="581" spans="3:3" x14ac:dyDescent="0.35">
      <c r="C581" s="67"/>
    </row>
    <row r="582" spans="3:3" x14ac:dyDescent="0.35">
      <c r="C582" s="67"/>
    </row>
    <row r="583" spans="3:3" x14ac:dyDescent="0.35">
      <c r="C583" s="67"/>
    </row>
    <row r="584" spans="3:3" x14ac:dyDescent="0.35">
      <c r="C584" s="67"/>
    </row>
    <row r="585" spans="3:3" x14ac:dyDescent="0.35">
      <c r="C585" s="67"/>
    </row>
    <row r="586" spans="3:3" x14ac:dyDescent="0.35">
      <c r="C586" s="67"/>
    </row>
    <row r="587" spans="3:3" x14ac:dyDescent="0.35">
      <c r="C587" s="67"/>
    </row>
    <row r="588" spans="3:3" x14ac:dyDescent="0.35">
      <c r="C588" s="67"/>
    </row>
    <row r="589" spans="3:3" x14ac:dyDescent="0.35">
      <c r="C589" s="67"/>
    </row>
    <row r="590" spans="3:3" x14ac:dyDescent="0.35">
      <c r="C590" s="67"/>
    </row>
    <row r="591" spans="3:3" x14ac:dyDescent="0.35">
      <c r="C591" s="67"/>
    </row>
    <row r="592" spans="3:3" x14ac:dyDescent="0.35">
      <c r="C592" s="67"/>
    </row>
    <row r="593" spans="3:3" x14ac:dyDescent="0.35">
      <c r="C593" s="67"/>
    </row>
    <row r="594" spans="3:3" x14ac:dyDescent="0.35">
      <c r="C594" s="67"/>
    </row>
    <row r="595" spans="3:3" x14ac:dyDescent="0.35">
      <c r="C595" s="67"/>
    </row>
    <row r="596" spans="3:3" x14ac:dyDescent="0.35">
      <c r="C596" s="67"/>
    </row>
    <row r="597" spans="3:3" x14ac:dyDescent="0.35">
      <c r="C597" s="67"/>
    </row>
    <row r="598" spans="3:3" x14ac:dyDescent="0.35">
      <c r="C598" s="67"/>
    </row>
    <row r="599" spans="3:3" x14ac:dyDescent="0.35">
      <c r="C599" s="67"/>
    </row>
    <row r="600" spans="3:3" x14ac:dyDescent="0.35">
      <c r="C600" s="67"/>
    </row>
    <row r="601" spans="3:3" x14ac:dyDescent="0.35">
      <c r="C601" s="67"/>
    </row>
    <row r="602" spans="3:3" x14ac:dyDescent="0.35">
      <c r="C602" s="67"/>
    </row>
    <row r="603" spans="3:3" x14ac:dyDescent="0.35">
      <c r="C603" s="67"/>
    </row>
    <row r="604" spans="3:3" x14ac:dyDescent="0.35">
      <c r="C604" s="67"/>
    </row>
    <row r="605" spans="3:3" x14ac:dyDescent="0.35">
      <c r="C605" s="67"/>
    </row>
    <row r="606" spans="3:3" x14ac:dyDescent="0.35">
      <c r="C606" s="67"/>
    </row>
    <row r="607" spans="3:3" x14ac:dyDescent="0.35">
      <c r="C607" s="67"/>
    </row>
    <row r="608" spans="3:3" x14ac:dyDescent="0.35">
      <c r="C608" s="67"/>
    </row>
    <row r="609" spans="3:3" x14ac:dyDescent="0.35">
      <c r="C609" s="67"/>
    </row>
    <row r="610" spans="3:3" x14ac:dyDescent="0.35">
      <c r="C610" s="67"/>
    </row>
    <row r="611" spans="3:3" x14ac:dyDescent="0.35">
      <c r="C611" s="67"/>
    </row>
    <row r="612" spans="3:3" x14ac:dyDescent="0.35">
      <c r="C612" s="67"/>
    </row>
    <row r="613" spans="3:3" x14ac:dyDescent="0.35">
      <c r="C613" s="67"/>
    </row>
    <row r="614" spans="3:3" x14ac:dyDescent="0.35">
      <c r="C614" s="67"/>
    </row>
    <row r="615" spans="3:3" x14ac:dyDescent="0.35">
      <c r="C615" s="67"/>
    </row>
    <row r="616" spans="3:3" x14ac:dyDescent="0.35">
      <c r="C616" s="67"/>
    </row>
    <row r="617" spans="3:3" x14ac:dyDescent="0.35">
      <c r="C617" s="67"/>
    </row>
    <row r="618" spans="3:3" x14ac:dyDescent="0.35">
      <c r="C618" s="67"/>
    </row>
    <row r="619" spans="3:3" x14ac:dyDescent="0.35">
      <c r="C619" s="67"/>
    </row>
    <row r="620" spans="3:3" x14ac:dyDescent="0.35">
      <c r="C620" s="67"/>
    </row>
    <row r="621" spans="3:3" x14ac:dyDescent="0.35">
      <c r="C621" s="67"/>
    </row>
    <row r="622" spans="3:3" x14ac:dyDescent="0.35">
      <c r="C622" s="67"/>
    </row>
    <row r="623" spans="3:3" x14ac:dyDescent="0.35">
      <c r="C623" s="67"/>
    </row>
    <row r="624" spans="3:3" x14ac:dyDescent="0.35">
      <c r="C624" s="67"/>
    </row>
    <row r="625" spans="3:3" x14ac:dyDescent="0.35">
      <c r="C625" s="67"/>
    </row>
    <row r="626" spans="3:3" x14ac:dyDescent="0.35">
      <c r="C626" s="67"/>
    </row>
    <row r="627" spans="3:3" x14ac:dyDescent="0.35">
      <c r="C627" s="67"/>
    </row>
    <row r="628" spans="3:3" x14ac:dyDescent="0.35">
      <c r="C628" s="67"/>
    </row>
    <row r="629" spans="3:3" x14ac:dyDescent="0.35">
      <c r="C629" s="67"/>
    </row>
    <row r="630" spans="3:3" x14ac:dyDescent="0.35">
      <c r="C630" s="67"/>
    </row>
    <row r="631" spans="3:3" x14ac:dyDescent="0.35">
      <c r="C631" s="67"/>
    </row>
    <row r="632" spans="3:3" x14ac:dyDescent="0.35">
      <c r="C632" s="67"/>
    </row>
    <row r="633" spans="3:3" x14ac:dyDescent="0.35">
      <c r="C633" s="67"/>
    </row>
    <row r="634" spans="3:3" x14ac:dyDescent="0.35">
      <c r="C634" s="67"/>
    </row>
    <row r="635" spans="3:3" x14ac:dyDescent="0.35">
      <c r="C635" s="67"/>
    </row>
    <row r="636" spans="3:3" x14ac:dyDescent="0.35">
      <c r="C636" s="67"/>
    </row>
    <row r="637" spans="3:3" x14ac:dyDescent="0.35">
      <c r="C637" s="67"/>
    </row>
    <row r="638" spans="3:3" x14ac:dyDescent="0.35">
      <c r="C638" s="67"/>
    </row>
    <row r="639" spans="3:3" x14ac:dyDescent="0.35">
      <c r="C639" s="67"/>
    </row>
    <row r="640" spans="3:3" x14ac:dyDescent="0.35">
      <c r="C640" s="67"/>
    </row>
    <row r="641" spans="3:3" x14ac:dyDescent="0.35">
      <c r="C641" s="67"/>
    </row>
    <row r="642" spans="3:3" x14ac:dyDescent="0.35">
      <c r="C642" s="67"/>
    </row>
    <row r="643" spans="3:3" x14ac:dyDescent="0.35">
      <c r="C643" s="67"/>
    </row>
    <row r="644" spans="3:3" x14ac:dyDescent="0.35">
      <c r="C644" s="67"/>
    </row>
    <row r="645" spans="3:3" x14ac:dyDescent="0.35">
      <c r="C645" s="67"/>
    </row>
    <row r="646" spans="3:3" x14ac:dyDescent="0.35">
      <c r="C646" s="67"/>
    </row>
    <row r="647" spans="3:3" x14ac:dyDescent="0.35">
      <c r="C647" s="67"/>
    </row>
    <row r="648" spans="3:3" x14ac:dyDescent="0.35">
      <c r="C648" s="67"/>
    </row>
    <row r="649" spans="3:3" x14ac:dyDescent="0.35">
      <c r="C649" s="67"/>
    </row>
    <row r="650" spans="3:3" x14ac:dyDescent="0.35">
      <c r="C650" s="67"/>
    </row>
    <row r="651" spans="3:3" x14ac:dyDescent="0.35">
      <c r="C651" s="67"/>
    </row>
    <row r="652" spans="3:3" x14ac:dyDescent="0.35">
      <c r="C652" s="67"/>
    </row>
    <row r="653" spans="3:3" x14ac:dyDescent="0.35">
      <c r="C653" s="67"/>
    </row>
    <row r="654" spans="3:3" x14ac:dyDescent="0.35">
      <c r="C654" s="67"/>
    </row>
    <row r="655" spans="3:3" x14ac:dyDescent="0.35">
      <c r="C655" s="67"/>
    </row>
    <row r="656" spans="3:3" x14ac:dyDescent="0.35">
      <c r="C656" s="67"/>
    </row>
    <row r="657" spans="3:3" x14ac:dyDescent="0.35">
      <c r="C657" s="67"/>
    </row>
    <row r="658" spans="3:3" x14ac:dyDescent="0.35">
      <c r="C658" s="67"/>
    </row>
    <row r="659" spans="3:3" x14ac:dyDescent="0.35">
      <c r="C659" s="67"/>
    </row>
    <row r="660" spans="3:3" x14ac:dyDescent="0.35">
      <c r="C660" s="67"/>
    </row>
    <row r="661" spans="3:3" x14ac:dyDescent="0.35">
      <c r="C661" s="67"/>
    </row>
    <row r="662" spans="3:3" x14ac:dyDescent="0.35">
      <c r="C662" s="67"/>
    </row>
    <row r="663" spans="3:3" x14ac:dyDescent="0.35">
      <c r="C663" s="67"/>
    </row>
    <row r="664" spans="3:3" x14ac:dyDescent="0.35">
      <c r="C664" s="67"/>
    </row>
    <row r="665" spans="3:3" x14ac:dyDescent="0.35">
      <c r="C665" s="67"/>
    </row>
    <row r="666" spans="3:3" x14ac:dyDescent="0.35">
      <c r="C666" s="67"/>
    </row>
    <row r="667" spans="3:3" x14ac:dyDescent="0.35">
      <c r="C667" s="67"/>
    </row>
    <row r="668" spans="3:3" x14ac:dyDescent="0.35">
      <c r="C668" s="67"/>
    </row>
    <row r="669" spans="3:3" x14ac:dyDescent="0.35">
      <c r="C669" s="67"/>
    </row>
    <row r="670" spans="3:3" x14ac:dyDescent="0.35">
      <c r="C670" s="67"/>
    </row>
    <row r="671" spans="3:3" x14ac:dyDescent="0.35">
      <c r="C671" s="67"/>
    </row>
    <row r="672" spans="3:3" x14ac:dyDescent="0.35">
      <c r="C672" s="67"/>
    </row>
    <row r="673" spans="3:3" x14ac:dyDescent="0.35">
      <c r="C673" s="67"/>
    </row>
    <row r="674" spans="3:3" x14ac:dyDescent="0.35">
      <c r="C674" s="67"/>
    </row>
    <row r="675" spans="3:3" x14ac:dyDescent="0.35">
      <c r="C675" s="67"/>
    </row>
    <row r="676" spans="3:3" x14ac:dyDescent="0.35">
      <c r="C676" s="67"/>
    </row>
    <row r="677" spans="3:3" x14ac:dyDescent="0.35">
      <c r="C677" s="67"/>
    </row>
    <row r="678" spans="3:3" x14ac:dyDescent="0.35">
      <c r="C678" s="67"/>
    </row>
    <row r="679" spans="3:3" x14ac:dyDescent="0.35">
      <c r="C679" s="67"/>
    </row>
    <row r="680" spans="3:3" x14ac:dyDescent="0.35">
      <c r="C680" s="67"/>
    </row>
    <row r="681" spans="3:3" x14ac:dyDescent="0.35">
      <c r="C681" s="67"/>
    </row>
    <row r="682" spans="3:3" x14ac:dyDescent="0.35">
      <c r="C682" s="67"/>
    </row>
    <row r="683" spans="3:3" x14ac:dyDescent="0.35">
      <c r="C683" s="67"/>
    </row>
    <row r="684" spans="3:3" x14ac:dyDescent="0.35">
      <c r="C684" s="67"/>
    </row>
    <row r="685" spans="3:3" x14ac:dyDescent="0.35">
      <c r="C685" s="67"/>
    </row>
    <row r="686" spans="3:3" x14ac:dyDescent="0.35">
      <c r="C686" s="67"/>
    </row>
    <row r="687" spans="3:3" x14ac:dyDescent="0.35">
      <c r="C687" s="67"/>
    </row>
    <row r="688" spans="3:3" x14ac:dyDescent="0.35">
      <c r="C688" s="67"/>
    </row>
    <row r="689" spans="3:3" x14ac:dyDescent="0.35">
      <c r="C689" s="67"/>
    </row>
    <row r="690" spans="3:3" x14ac:dyDescent="0.35">
      <c r="C690" s="67"/>
    </row>
    <row r="691" spans="3:3" x14ac:dyDescent="0.35">
      <c r="C691" s="67"/>
    </row>
    <row r="692" spans="3:3" x14ac:dyDescent="0.35">
      <c r="C692" s="67"/>
    </row>
    <row r="693" spans="3:3" x14ac:dyDescent="0.35">
      <c r="C693" s="67"/>
    </row>
    <row r="694" spans="3:3" x14ac:dyDescent="0.35">
      <c r="C694" s="67"/>
    </row>
    <row r="695" spans="3:3" x14ac:dyDescent="0.35">
      <c r="C695" s="67"/>
    </row>
    <row r="696" spans="3:3" x14ac:dyDescent="0.35">
      <c r="C696" s="67"/>
    </row>
    <row r="697" spans="3:3" x14ac:dyDescent="0.35">
      <c r="C697" s="67"/>
    </row>
    <row r="698" spans="3:3" x14ac:dyDescent="0.35">
      <c r="C698" s="67"/>
    </row>
    <row r="699" spans="3:3" x14ac:dyDescent="0.35">
      <c r="C699" s="67"/>
    </row>
    <row r="700" spans="3:3" x14ac:dyDescent="0.35">
      <c r="C700" s="67"/>
    </row>
    <row r="701" spans="3:3" x14ac:dyDescent="0.35">
      <c r="C701" s="67"/>
    </row>
    <row r="702" spans="3:3" x14ac:dyDescent="0.35">
      <c r="C702" s="67"/>
    </row>
    <row r="703" spans="3:3" x14ac:dyDescent="0.35">
      <c r="C703" s="67"/>
    </row>
    <row r="704" spans="3:3" x14ac:dyDescent="0.35">
      <c r="C704" s="67"/>
    </row>
    <row r="705" spans="3:3" x14ac:dyDescent="0.35">
      <c r="C705" s="67"/>
    </row>
    <row r="706" spans="3:3" x14ac:dyDescent="0.35">
      <c r="C706" s="67"/>
    </row>
    <row r="707" spans="3:3" x14ac:dyDescent="0.35">
      <c r="C707" s="67"/>
    </row>
    <row r="708" spans="3:3" x14ac:dyDescent="0.35">
      <c r="C708" s="67"/>
    </row>
    <row r="709" spans="3:3" x14ac:dyDescent="0.35">
      <c r="C709" s="67"/>
    </row>
    <row r="710" spans="3:3" x14ac:dyDescent="0.35">
      <c r="C710" s="67"/>
    </row>
    <row r="711" spans="3:3" x14ac:dyDescent="0.35">
      <c r="C711" s="67"/>
    </row>
    <row r="712" spans="3:3" x14ac:dyDescent="0.35">
      <c r="C712" s="67"/>
    </row>
    <row r="713" spans="3:3" x14ac:dyDescent="0.35">
      <c r="C713" s="67"/>
    </row>
    <row r="714" spans="3:3" x14ac:dyDescent="0.35">
      <c r="C714" s="67"/>
    </row>
    <row r="715" spans="3:3" x14ac:dyDescent="0.35">
      <c r="C715" s="67"/>
    </row>
    <row r="716" spans="3:3" x14ac:dyDescent="0.35">
      <c r="C716" s="67"/>
    </row>
    <row r="717" spans="3:3" x14ac:dyDescent="0.35">
      <c r="C717" s="67"/>
    </row>
    <row r="718" spans="3:3" x14ac:dyDescent="0.35">
      <c r="C718" s="67"/>
    </row>
    <row r="719" spans="3:3" x14ac:dyDescent="0.35">
      <c r="C719" s="67"/>
    </row>
    <row r="720" spans="3:3" x14ac:dyDescent="0.35">
      <c r="C720" s="67"/>
    </row>
    <row r="721" spans="3:3" x14ac:dyDescent="0.35">
      <c r="C721" s="67"/>
    </row>
    <row r="722" spans="3:3" x14ac:dyDescent="0.35">
      <c r="C722" s="67"/>
    </row>
    <row r="723" spans="3:3" x14ac:dyDescent="0.35">
      <c r="C723" s="67"/>
    </row>
    <row r="724" spans="3:3" x14ac:dyDescent="0.35">
      <c r="C724" s="67"/>
    </row>
    <row r="725" spans="3:3" x14ac:dyDescent="0.35">
      <c r="C725" s="67"/>
    </row>
    <row r="726" spans="3:3" x14ac:dyDescent="0.35">
      <c r="C726" s="67"/>
    </row>
    <row r="727" spans="3:3" x14ac:dyDescent="0.35">
      <c r="C727" s="67"/>
    </row>
    <row r="728" spans="3:3" x14ac:dyDescent="0.35">
      <c r="C728" s="67"/>
    </row>
    <row r="729" spans="3:3" x14ac:dyDescent="0.35">
      <c r="C729" s="67"/>
    </row>
    <row r="730" spans="3:3" x14ac:dyDescent="0.35">
      <c r="C730" s="67"/>
    </row>
    <row r="731" spans="3:3" x14ac:dyDescent="0.35">
      <c r="C731" s="67"/>
    </row>
    <row r="732" spans="3:3" x14ac:dyDescent="0.35">
      <c r="C732" s="67"/>
    </row>
    <row r="733" spans="3:3" x14ac:dyDescent="0.35">
      <c r="C733" s="67"/>
    </row>
    <row r="734" spans="3:3" x14ac:dyDescent="0.35">
      <c r="C734" s="67"/>
    </row>
    <row r="735" spans="3:3" x14ac:dyDescent="0.35">
      <c r="C735" s="67"/>
    </row>
    <row r="736" spans="3:3" x14ac:dyDescent="0.35">
      <c r="C736" s="67"/>
    </row>
    <row r="737" spans="3:3" x14ac:dyDescent="0.35">
      <c r="C737" s="67"/>
    </row>
    <row r="738" spans="3:3" x14ac:dyDescent="0.35">
      <c r="C738" s="67"/>
    </row>
    <row r="739" spans="3:3" x14ac:dyDescent="0.35">
      <c r="C739" s="67"/>
    </row>
    <row r="740" spans="3:3" x14ac:dyDescent="0.35">
      <c r="C740" s="67"/>
    </row>
    <row r="741" spans="3:3" x14ac:dyDescent="0.35">
      <c r="C741" s="67"/>
    </row>
    <row r="742" spans="3:3" x14ac:dyDescent="0.35">
      <c r="C742" s="67"/>
    </row>
    <row r="743" spans="3:3" x14ac:dyDescent="0.35">
      <c r="C743" s="67"/>
    </row>
    <row r="744" spans="3:3" x14ac:dyDescent="0.35">
      <c r="C744" s="67"/>
    </row>
    <row r="745" spans="3:3" x14ac:dyDescent="0.35">
      <c r="C745" s="67"/>
    </row>
    <row r="746" spans="3:3" x14ac:dyDescent="0.35">
      <c r="C746" s="67"/>
    </row>
    <row r="747" spans="3:3" x14ac:dyDescent="0.35">
      <c r="C747" s="67"/>
    </row>
    <row r="748" spans="3:3" x14ac:dyDescent="0.35">
      <c r="C748" s="67"/>
    </row>
    <row r="749" spans="3:3" x14ac:dyDescent="0.35">
      <c r="C749" s="67"/>
    </row>
    <row r="750" spans="3:3" x14ac:dyDescent="0.35">
      <c r="C750" s="67"/>
    </row>
    <row r="751" spans="3:3" x14ac:dyDescent="0.35">
      <c r="C751" s="67"/>
    </row>
    <row r="752" spans="3:3" x14ac:dyDescent="0.35">
      <c r="C752" s="67"/>
    </row>
    <row r="753" spans="3:3" x14ac:dyDescent="0.35">
      <c r="C753" s="67"/>
    </row>
    <row r="754" spans="3:3" x14ac:dyDescent="0.35">
      <c r="C754" s="67"/>
    </row>
    <row r="755" spans="3:3" x14ac:dyDescent="0.35">
      <c r="C755" s="67"/>
    </row>
    <row r="756" spans="3:3" x14ac:dyDescent="0.35">
      <c r="C756" s="67"/>
    </row>
    <row r="757" spans="3:3" x14ac:dyDescent="0.35">
      <c r="C757" s="67"/>
    </row>
    <row r="758" spans="3:3" x14ac:dyDescent="0.35">
      <c r="C758" s="67"/>
    </row>
    <row r="759" spans="3:3" x14ac:dyDescent="0.35">
      <c r="C759" s="67"/>
    </row>
    <row r="760" spans="3:3" x14ac:dyDescent="0.35">
      <c r="C760" s="67"/>
    </row>
    <row r="761" spans="3:3" x14ac:dyDescent="0.35">
      <c r="C761" s="67"/>
    </row>
    <row r="762" spans="3:3" x14ac:dyDescent="0.35">
      <c r="C762" s="67"/>
    </row>
    <row r="763" spans="3:3" x14ac:dyDescent="0.35">
      <c r="C763" s="67"/>
    </row>
    <row r="764" spans="3:3" x14ac:dyDescent="0.35">
      <c r="C764" s="67"/>
    </row>
    <row r="765" spans="3:3" x14ac:dyDescent="0.35">
      <c r="C765" s="67"/>
    </row>
    <row r="766" spans="3:3" x14ac:dyDescent="0.35">
      <c r="C766" s="67"/>
    </row>
    <row r="767" spans="3:3" x14ac:dyDescent="0.35">
      <c r="C767" s="67"/>
    </row>
    <row r="768" spans="3:3" x14ac:dyDescent="0.35">
      <c r="C768" s="67"/>
    </row>
    <row r="769" spans="3:3" x14ac:dyDescent="0.35">
      <c r="C769" s="67"/>
    </row>
    <row r="770" spans="3:3" x14ac:dyDescent="0.35">
      <c r="C770" s="67"/>
    </row>
    <row r="771" spans="3:3" x14ac:dyDescent="0.35">
      <c r="C771" s="67"/>
    </row>
    <row r="772" spans="3:3" x14ac:dyDescent="0.35">
      <c r="C772" s="67"/>
    </row>
    <row r="773" spans="3:3" x14ac:dyDescent="0.35">
      <c r="C773" s="67"/>
    </row>
    <row r="774" spans="3:3" x14ac:dyDescent="0.35">
      <c r="C774" s="67"/>
    </row>
    <row r="775" spans="3:3" x14ac:dyDescent="0.35">
      <c r="C775" s="67"/>
    </row>
    <row r="776" spans="3:3" x14ac:dyDescent="0.35">
      <c r="C776" s="67"/>
    </row>
    <row r="777" spans="3:3" x14ac:dyDescent="0.35">
      <c r="C777" s="67"/>
    </row>
    <row r="778" spans="3:3" x14ac:dyDescent="0.35">
      <c r="C778" s="67"/>
    </row>
    <row r="779" spans="3:3" x14ac:dyDescent="0.35">
      <c r="C779" s="67"/>
    </row>
    <row r="780" spans="3:3" x14ac:dyDescent="0.35">
      <c r="C780" s="67"/>
    </row>
    <row r="781" spans="3:3" x14ac:dyDescent="0.35">
      <c r="C781" s="67"/>
    </row>
    <row r="782" spans="3:3" x14ac:dyDescent="0.35">
      <c r="C782" s="67"/>
    </row>
    <row r="783" spans="3:3" x14ac:dyDescent="0.35">
      <c r="C783" s="67"/>
    </row>
    <row r="784" spans="3:3" x14ac:dyDescent="0.35">
      <c r="C784" s="67"/>
    </row>
    <row r="785" spans="3:3" x14ac:dyDescent="0.35">
      <c r="C785" s="67"/>
    </row>
    <row r="786" spans="3:3" x14ac:dyDescent="0.35">
      <c r="C786" s="67"/>
    </row>
    <row r="787" spans="3:3" x14ac:dyDescent="0.35">
      <c r="C787" s="67"/>
    </row>
    <row r="788" spans="3:3" x14ac:dyDescent="0.35">
      <c r="C788" s="67"/>
    </row>
    <row r="789" spans="3:3" x14ac:dyDescent="0.35">
      <c r="C789" s="67"/>
    </row>
    <row r="790" spans="3:3" x14ac:dyDescent="0.35">
      <c r="C790" s="67"/>
    </row>
    <row r="791" spans="3:3" x14ac:dyDescent="0.35">
      <c r="C791" s="67"/>
    </row>
    <row r="792" spans="3:3" x14ac:dyDescent="0.35">
      <c r="C792" s="67"/>
    </row>
    <row r="793" spans="3:3" x14ac:dyDescent="0.35">
      <c r="C793" s="67"/>
    </row>
    <row r="794" spans="3:3" x14ac:dyDescent="0.35">
      <c r="C794" s="67"/>
    </row>
    <row r="795" spans="3:3" x14ac:dyDescent="0.35">
      <c r="C795" s="67"/>
    </row>
    <row r="796" spans="3:3" x14ac:dyDescent="0.35">
      <c r="C796" s="67"/>
    </row>
    <row r="797" spans="3:3" x14ac:dyDescent="0.35">
      <c r="C797" s="67"/>
    </row>
    <row r="798" spans="3:3" x14ac:dyDescent="0.35">
      <c r="C798" s="67"/>
    </row>
    <row r="799" spans="3:3" x14ac:dyDescent="0.35">
      <c r="C799" s="67"/>
    </row>
    <row r="800" spans="3:3" x14ac:dyDescent="0.35">
      <c r="C800" s="67"/>
    </row>
    <row r="801" spans="3:3" x14ac:dyDescent="0.35">
      <c r="C801" s="67"/>
    </row>
    <row r="802" spans="3:3" x14ac:dyDescent="0.35">
      <c r="C802" s="67"/>
    </row>
    <row r="803" spans="3:3" x14ac:dyDescent="0.35">
      <c r="C803" s="67"/>
    </row>
    <row r="804" spans="3:3" x14ac:dyDescent="0.35">
      <c r="C804" s="67"/>
    </row>
    <row r="805" spans="3:3" x14ac:dyDescent="0.35">
      <c r="C805" s="67"/>
    </row>
    <row r="806" spans="3:3" x14ac:dyDescent="0.35">
      <c r="C806" s="67"/>
    </row>
    <row r="807" spans="3:3" x14ac:dyDescent="0.35">
      <c r="C807" s="67"/>
    </row>
    <row r="808" spans="3:3" x14ac:dyDescent="0.35">
      <c r="C808" s="67"/>
    </row>
    <row r="809" spans="3:3" x14ac:dyDescent="0.35">
      <c r="C809" s="67"/>
    </row>
    <row r="810" spans="3:3" x14ac:dyDescent="0.35">
      <c r="C810" s="67"/>
    </row>
    <row r="811" spans="3:3" x14ac:dyDescent="0.35">
      <c r="C811" s="67"/>
    </row>
    <row r="812" spans="3:3" x14ac:dyDescent="0.35">
      <c r="C812" s="67"/>
    </row>
    <row r="813" spans="3:3" x14ac:dyDescent="0.35">
      <c r="C813" s="67"/>
    </row>
    <row r="814" spans="3:3" x14ac:dyDescent="0.35">
      <c r="C814" s="67"/>
    </row>
    <row r="815" spans="3:3" x14ac:dyDescent="0.35">
      <c r="C815" s="67"/>
    </row>
    <row r="816" spans="3:3" x14ac:dyDescent="0.35">
      <c r="C816" s="67"/>
    </row>
    <row r="817" spans="3:3" x14ac:dyDescent="0.35">
      <c r="C817" s="67"/>
    </row>
    <row r="818" spans="3:3" x14ac:dyDescent="0.35">
      <c r="C818" s="67"/>
    </row>
    <row r="819" spans="3:3" x14ac:dyDescent="0.35">
      <c r="C819" s="67"/>
    </row>
    <row r="820" spans="3:3" x14ac:dyDescent="0.35">
      <c r="C820" s="67"/>
    </row>
    <row r="821" spans="3:3" x14ac:dyDescent="0.35">
      <c r="C821" s="67"/>
    </row>
    <row r="822" spans="3:3" x14ac:dyDescent="0.35">
      <c r="C822" s="67"/>
    </row>
    <row r="823" spans="3:3" x14ac:dyDescent="0.35">
      <c r="C823" s="67"/>
    </row>
    <row r="824" spans="3:3" x14ac:dyDescent="0.35">
      <c r="C824" s="67"/>
    </row>
    <row r="825" spans="3:3" x14ac:dyDescent="0.35">
      <c r="C825" s="67"/>
    </row>
    <row r="826" spans="3:3" x14ac:dyDescent="0.35">
      <c r="C826" s="67"/>
    </row>
    <row r="827" spans="3:3" x14ac:dyDescent="0.35">
      <c r="C827" s="67"/>
    </row>
    <row r="828" spans="3:3" x14ac:dyDescent="0.35">
      <c r="C828" s="67"/>
    </row>
    <row r="829" spans="3:3" x14ac:dyDescent="0.35">
      <c r="C829" s="67"/>
    </row>
    <row r="830" spans="3:3" x14ac:dyDescent="0.35">
      <c r="C830" s="67"/>
    </row>
    <row r="831" spans="3:3" x14ac:dyDescent="0.35">
      <c r="C831" s="67"/>
    </row>
  </sheetData>
  <mergeCells count="83">
    <mergeCell ref="R418:R419"/>
    <mergeCell ref="S418:S419"/>
    <mergeCell ref="N311:P311"/>
    <mergeCell ref="N411:P411"/>
    <mergeCell ref="N413:P413"/>
    <mergeCell ref="N414:P414"/>
    <mergeCell ref="N418:P418"/>
    <mergeCell ref="Q418:Q419"/>
    <mergeCell ref="M419:M420"/>
    <mergeCell ref="N103:P103"/>
    <mergeCell ref="N104:P104"/>
    <mergeCell ref="N105:P105"/>
    <mergeCell ref="N106:P106"/>
    <mergeCell ref="N412:P412"/>
    <mergeCell ref="N206:P206"/>
    <mergeCell ref="N207:P207"/>
    <mergeCell ref="N208:P208"/>
    <mergeCell ref="N205:P205"/>
    <mergeCell ref="N309:P309"/>
    <mergeCell ref="N308:P308"/>
    <mergeCell ref="N310:P310"/>
    <mergeCell ref="G103:L103"/>
    <mergeCell ref="B409:E410"/>
    <mergeCell ref="B419:F420"/>
    <mergeCell ref="D411:F411"/>
    <mergeCell ref="D412:F412"/>
    <mergeCell ref="D413:F413"/>
    <mergeCell ref="D414:F414"/>
    <mergeCell ref="G419:G420"/>
    <mergeCell ref="L419:L420"/>
    <mergeCell ref="G205:K205"/>
    <mergeCell ref="Q4:Q5"/>
    <mergeCell ref="R4:R5"/>
    <mergeCell ref="S4:S5"/>
    <mergeCell ref="N4:P4"/>
    <mergeCell ref="G4:L4"/>
    <mergeCell ref="B4:B5"/>
    <mergeCell ref="C4:C5"/>
    <mergeCell ref="D4:D5"/>
    <mergeCell ref="E4:E5"/>
    <mergeCell ref="F4:F5"/>
    <mergeCell ref="D207:F207"/>
    <mergeCell ref="B6:B36"/>
    <mergeCell ref="B37:E38"/>
    <mergeCell ref="B70:B100"/>
    <mergeCell ref="B108:B137"/>
    <mergeCell ref="B171:E172"/>
    <mergeCell ref="B173:B202"/>
    <mergeCell ref="D205:F205"/>
    <mergeCell ref="D206:F206"/>
    <mergeCell ref="B203:E204"/>
    <mergeCell ref="G411:L411"/>
    <mergeCell ref="D309:F309"/>
    <mergeCell ref="D310:F310"/>
    <mergeCell ref="D311:F311"/>
    <mergeCell ref="G1:M1"/>
    <mergeCell ref="C2:F2"/>
    <mergeCell ref="B1:F1"/>
    <mergeCell ref="D106:F106"/>
    <mergeCell ref="D104:F104"/>
    <mergeCell ref="D105:F105"/>
    <mergeCell ref="D103:F103"/>
    <mergeCell ref="C3:F3"/>
    <mergeCell ref="B101:E102"/>
    <mergeCell ref="M4:M5"/>
    <mergeCell ref="B39:B67"/>
    <mergeCell ref="B68:E69"/>
    <mergeCell ref="N2:S3"/>
    <mergeCell ref="B346:B375"/>
    <mergeCell ref="B376:E377"/>
    <mergeCell ref="B378:B408"/>
    <mergeCell ref="G308:L308"/>
    <mergeCell ref="B344:E345"/>
    <mergeCell ref="B138:E139"/>
    <mergeCell ref="B140:B170"/>
    <mergeCell ref="B313:B343"/>
    <mergeCell ref="B210:B240"/>
    <mergeCell ref="B241:E242"/>
    <mergeCell ref="B243:B273"/>
    <mergeCell ref="B274:E275"/>
    <mergeCell ref="B276:B305"/>
    <mergeCell ref="D308:F308"/>
    <mergeCell ref="D208:F208"/>
  </mergeCells>
  <conditionalFormatting sqref="C6:E6 F6:S102 N103:N105 F107:S109 L110:S111 F112:S204 G205:H205 L205:M205 N205:N207 G206:M207 F209:S307 N308:N310 F312:S410 N411:N413 F415:S416">
    <cfRule type="expression" dxfId="38" priority="156">
      <formula>AND($D6="Sa")</formula>
    </cfRule>
    <cfRule type="expression" dxfId="37" priority="157">
      <formula>AND($D6="So")</formula>
    </cfRule>
  </conditionalFormatting>
  <conditionalFormatting sqref="C7:E36 C39:E67 C70:E100 C108:E137 C140:E170 C173:E202 C210:E240 C243:E273 C276:E305 C313:E343 C346:E375 C378:E408">
    <cfRule type="expression" dxfId="36" priority="107">
      <formula>AND($D7="Sa")</formula>
    </cfRule>
    <cfRule type="expression" dxfId="35" priority="108">
      <formula>AND($D7="So")</formula>
    </cfRule>
  </conditionalFormatting>
  <conditionalFormatting sqref="C6:S36 C39:S67 C70:S100 C108:S109 C110:F111 C112:S137 C140:S170 C173:S202 C210:S240 C243:S273 C276:S305 C313:S343 C346:S375 C378:S408 G206:M208 Q208:S208 G309:N311 Q311:S311 G412:M414 Q414:S414 F37:S38 F68:S69 F101:S102 G103 M103 N103:N106 G104:M106 Q106:S106 F107:S107 G110:K110 L110:S111 F138:S139 F171:S172 F203:S204 G205:H205 L205:M205 N205:N208 F209:S209 F241:S242 F274:S275 F306:S307 G308 M308:N308 F312:S312 F344:S345 F376:S377 F409:S410 G411 M411 N411:N414 F415:S416">
    <cfRule type="expression" dxfId="34" priority="111">
      <formula>AND($C6=TODAY())</formula>
    </cfRule>
  </conditionalFormatting>
  <conditionalFormatting sqref="D104:D106">
    <cfRule type="expression" dxfId="33" priority="395">
      <formula>AND(#REF!="erledigt")</formula>
    </cfRule>
    <cfRule type="expression" dxfId="32" priority="400">
      <formula>AND(#REF!="So")</formula>
    </cfRule>
    <cfRule type="expression" dxfId="31" priority="399">
      <formula>AND(#REF!="Sa")</formula>
    </cfRule>
    <cfRule type="expression" dxfId="30" priority="398">
      <formula>AND($C104=TODAY())</formula>
    </cfRule>
    <cfRule type="expression" dxfId="29" priority="397">
      <formula>AND(#REF!="offen")</formula>
    </cfRule>
    <cfRule type="expression" dxfId="28" priority="396">
      <formula>AND(#REF!="in Arbeit")</formula>
    </cfRule>
  </conditionalFormatting>
  <conditionalFormatting sqref="D206:D208 D309:D311 D412:D414">
    <cfRule type="expression" dxfId="27" priority="405">
      <formula>AND(#REF!="So")</formula>
    </cfRule>
    <cfRule type="expression" dxfId="26" priority="404">
      <formula>AND(#REF!="Sa")</formula>
    </cfRule>
    <cfRule type="expression" dxfId="25" priority="403">
      <formula>AND(#REF!="offen")</formula>
    </cfRule>
    <cfRule type="expression" dxfId="24" priority="402">
      <formula>AND(#REF!="in Arbeit")</formula>
    </cfRule>
    <cfRule type="expression" dxfId="23" priority="401">
      <formula>AND(#REF!="erledigt")</formula>
    </cfRule>
  </conditionalFormatting>
  <conditionalFormatting sqref="D206:D208">
    <cfRule type="expression" dxfId="22" priority="26">
      <formula>AND($C206=TODAY())</formula>
    </cfRule>
  </conditionalFormatting>
  <conditionalFormatting sqref="D309:D311">
    <cfRule type="expression" dxfId="21" priority="15">
      <formula>AND($C309=TODAY())</formula>
    </cfRule>
  </conditionalFormatting>
  <conditionalFormatting sqref="D412:D414">
    <cfRule type="expression" dxfId="20" priority="4">
      <formula>AND($C412=TODAY())</formula>
    </cfRule>
  </conditionalFormatting>
  <conditionalFormatting sqref="G103 M103 G104:M105 G110:K110 F110:F111 G308 M308 G309:M310 G411 M411 G412:M413">
    <cfRule type="expression" dxfId="19" priority="211">
      <formula>AND($D103="So")</formula>
    </cfRule>
    <cfRule type="expression" dxfId="18" priority="209">
      <formula>AND($D103="Sa")</formula>
    </cfRule>
  </conditionalFormatting>
  <conditionalFormatting sqref="G111:K111">
    <cfRule type="expression" dxfId="17" priority="221">
      <formula>AND($D110="So")</formula>
    </cfRule>
    <cfRule type="expression" dxfId="16" priority="227">
      <formula>AND($C110=TODAY())</formula>
    </cfRule>
    <cfRule type="expression" dxfId="15" priority="220">
      <formula>AND($D110="Sa")</formula>
    </cfRule>
  </conditionalFormatting>
  <conditionalFormatting sqref="G208:M208 Q208:S208">
    <cfRule type="expression" dxfId="14" priority="33">
      <formula>AND(#REF!="So")</formula>
    </cfRule>
    <cfRule type="expression" dxfId="13" priority="32">
      <formula>AND(#REF!="Sa")</formula>
    </cfRule>
  </conditionalFormatting>
  <conditionalFormatting sqref="G311:M311 Q311:S311">
    <cfRule type="expression" dxfId="12" priority="22">
      <formula>AND(#REF!="So")</formula>
    </cfRule>
    <cfRule type="expression" dxfId="11" priority="21">
      <formula>AND(#REF!="Sa")</formula>
    </cfRule>
  </conditionalFormatting>
  <conditionalFormatting sqref="G414:M414 Q414:S414">
    <cfRule type="expression" dxfId="10" priority="10">
      <formula>AND(#REF!="Sa")</formula>
    </cfRule>
    <cfRule type="expression" dxfId="9" priority="11">
      <formula>AND(#REF!="So")</formula>
    </cfRule>
  </conditionalFormatting>
  <conditionalFormatting sqref="G106:N106 Q106:S106 N208 N311 N414">
    <cfRule type="expression" dxfId="8" priority="217">
      <formula>AND(#REF!="So")</formula>
    </cfRule>
    <cfRule type="expression" dxfId="7" priority="216">
      <formula>AND(#REF!="Sa")</formula>
    </cfRule>
  </conditionalFormatting>
  <conditionalFormatting sqref="K3">
    <cfRule type="expression" dxfId="6" priority="43">
      <formula>AND(K3="")</formula>
    </cfRule>
  </conditionalFormatting>
  <conditionalFormatting sqref="N419:P420">
    <cfRule type="expression" dxfId="5" priority="230">
      <formula>AND($D420="Sa")</formula>
    </cfRule>
    <cfRule type="expression" dxfId="4" priority="231">
      <formula>AND($D420="So")</formula>
    </cfRule>
    <cfRule type="expression" dxfId="3" priority="233">
      <formula>AND($C420=TODAY())</formula>
    </cfRule>
  </conditionalFormatting>
  <conditionalFormatting sqref="Q420:S420">
    <cfRule type="expression" dxfId="2" priority="237">
      <formula>AND($D420="Sa")</formula>
    </cfRule>
    <cfRule type="expression" dxfId="1" priority="238">
      <formula>AND($D420="So")</formula>
    </cfRule>
    <cfRule type="expression" dxfId="0" priority="239">
      <formula>AND($C420=TODAY())</formula>
    </cfRule>
  </conditionalFormatting>
  <pageMargins left="0.7" right="0.7" top="0.78740157499999996" bottom="0.78740157499999996" header="0.3" footer="0.3"/>
  <pageSetup paperSize="9" scale="36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Bitte wählen Sie hier eines Ihrer Social Media Ziel aus!" xr:uid="{ED65A94A-1765-4092-BE54-A57AC1E85805}">
          <x14:formula1>
            <xm:f>Einstellungen!$M$12:$M$20</xm:f>
          </x14:formula1>
          <xm:sqref>D104:F106 D206:F208 D309:F311 D412:F414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B3:O95"/>
  <sheetViews>
    <sheetView showGridLines="0" topLeftCell="A27" zoomScaleNormal="100" workbookViewId="0">
      <selection activeCell="H56" sqref="H56"/>
    </sheetView>
  </sheetViews>
  <sheetFormatPr baseColWidth="10" defaultRowHeight="14.5" x14ac:dyDescent="0.35"/>
  <cols>
    <col min="1" max="1" width="2" style="80" customWidth="1"/>
    <col min="2" max="2" width="13.7265625" style="80" bestFit="1" customWidth="1"/>
    <col min="3" max="3" width="40.90625" style="80" customWidth="1"/>
    <col min="4" max="4" width="17.1796875" style="80" bestFit="1" customWidth="1"/>
    <col min="5" max="5" width="22.1796875" style="80" bestFit="1" customWidth="1"/>
    <col min="6" max="6" width="14.81640625" style="80" bestFit="1" customWidth="1"/>
    <col min="7" max="8" width="10.90625" style="80"/>
    <col min="9" max="9" width="13.7265625" style="80" bestFit="1" customWidth="1"/>
    <col min="10" max="12" width="10.90625" style="80"/>
    <col min="13" max="13" width="13.7265625" style="80" bestFit="1" customWidth="1"/>
    <col min="14" max="16384" width="10.90625" style="80"/>
  </cols>
  <sheetData>
    <row r="3" spans="2:15" x14ac:dyDescent="0.35">
      <c r="B3" s="77" t="s">
        <v>40</v>
      </c>
      <c r="C3" s="78"/>
      <c r="D3" s="79"/>
      <c r="E3" s="194"/>
      <c r="F3" s="194"/>
      <c r="G3" s="194"/>
      <c r="H3" s="194"/>
      <c r="I3" s="194"/>
      <c r="J3" s="194"/>
      <c r="K3" s="194"/>
      <c r="L3" s="194"/>
    </row>
    <row r="4" spans="2:15" x14ac:dyDescent="0.35">
      <c r="B4" s="81" t="s">
        <v>2</v>
      </c>
      <c r="C4" s="81" t="s">
        <v>4</v>
      </c>
      <c r="D4" s="81" t="s">
        <v>41</v>
      </c>
      <c r="E4" s="194"/>
      <c r="F4" s="194"/>
      <c r="G4" s="194"/>
      <c r="H4" s="194"/>
      <c r="I4" s="194"/>
      <c r="J4" s="194"/>
      <c r="K4" s="194"/>
      <c r="L4" s="194"/>
      <c r="M4" s="159"/>
    </row>
    <row r="5" spans="2:15" x14ac:dyDescent="0.35">
      <c r="B5" s="192">
        <f>VALUE(D5&amp;Kalenderjahr)</f>
        <v>46023</v>
      </c>
      <c r="C5" s="191" t="s">
        <v>6</v>
      </c>
      <c r="D5" s="191" t="s">
        <v>5</v>
      </c>
      <c r="E5" s="265" t="s">
        <v>97</v>
      </c>
      <c r="F5" s="266"/>
      <c r="G5" s="266"/>
      <c r="H5" s="266"/>
      <c r="I5" s="266"/>
      <c r="J5" s="266"/>
      <c r="K5" s="266"/>
      <c r="L5" s="266"/>
      <c r="M5" s="159"/>
      <c r="N5" s="82"/>
    </row>
    <row r="6" spans="2:15" x14ac:dyDescent="0.35">
      <c r="B6" s="192">
        <f>B7-2</f>
        <v>46115</v>
      </c>
      <c r="C6" s="191" t="s">
        <v>114</v>
      </c>
      <c r="D6" s="191" t="s">
        <v>19</v>
      </c>
      <c r="E6" s="195"/>
      <c r="F6" s="195"/>
      <c r="G6" s="195"/>
      <c r="H6" s="195"/>
      <c r="I6" s="195"/>
      <c r="J6" s="195"/>
      <c r="K6" s="195"/>
      <c r="L6" s="195"/>
      <c r="M6" s="159"/>
    </row>
    <row r="7" spans="2:15" x14ac:dyDescent="0.35">
      <c r="B7" s="192">
        <f>DOLLAR((DAY(MINUTE(Kalenderjahr/38)/2+55)&amp;".4."&amp;Kalenderjahr)/7,)*7-6</f>
        <v>46117</v>
      </c>
      <c r="C7" s="191" t="s">
        <v>20</v>
      </c>
      <c r="D7" s="191"/>
      <c r="E7" s="195"/>
      <c r="F7" s="195"/>
      <c r="G7" s="195"/>
      <c r="H7" s="195"/>
      <c r="I7" s="195"/>
      <c r="J7" s="195"/>
      <c r="K7" s="195"/>
      <c r="L7" s="195"/>
      <c r="M7" s="159"/>
    </row>
    <row r="8" spans="2:15" x14ac:dyDescent="0.35">
      <c r="B8" s="192">
        <f>B7+1</f>
        <v>46118</v>
      </c>
      <c r="C8" s="191" t="s">
        <v>21</v>
      </c>
      <c r="D8" s="191" t="s">
        <v>22</v>
      </c>
      <c r="E8" s="195"/>
      <c r="F8" s="195"/>
      <c r="G8" s="195"/>
      <c r="H8" s="195"/>
      <c r="I8" s="195"/>
      <c r="J8" s="195"/>
      <c r="K8" s="195"/>
      <c r="L8" s="195"/>
    </row>
    <row r="9" spans="2:15" x14ac:dyDescent="0.35">
      <c r="B9" s="192">
        <f>VALUE(D9&amp;Kalenderjahr)</f>
        <v>46143</v>
      </c>
      <c r="C9" s="191" t="s">
        <v>176</v>
      </c>
      <c r="D9" s="191" t="s">
        <v>23</v>
      </c>
      <c r="E9" s="195"/>
      <c r="F9" s="195"/>
      <c r="G9" s="195"/>
      <c r="H9" s="195"/>
      <c r="I9" s="195"/>
      <c r="J9" s="195"/>
      <c r="K9" s="195"/>
      <c r="L9" s="195"/>
    </row>
    <row r="10" spans="2:15" x14ac:dyDescent="0.35">
      <c r="B10" s="192">
        <f>B7+39</f>
        <v>46156</v>
      </c>
      <c r="C10" s="191" t="s">
        <v>178</v>
      </c>
      <c r="D10" s="191" t="s">
        <v>24</v>
      </c>
      <c r="E10" s="195"/>
      <c r="F10" s="195"/>
      <c r="G10" s="195"/>
      <c r="H10" s="195"/>
      <c r="I10" s="195"/>
      <c r="J10" s="195"/>
      <c r="K10" s="195"/>
      <c r="L10" s="195"/>
    </row>
    <row r="11" spans="2:15" x14ac:dyDescent="0.35">
      <c r="B11" s="192">
        <f>B7+49</f>
        <v>46166</v>
      </c>
      <c r="C11" s="191" t="s">
        <v>25</v>
      </c>
      <c r="D11" s="191" t="s">
        <v>26</v>
      </c>
      <c r="E11" s="195"/>
      <c r="F11" s="195"/>
      <c r="G11" s="195"/>
      <c r="H11" s="195"/>
      <c r="I11" s="195"/>
      <c r="J11" s="195"/>
      <c r="K11" s="195"/>
      <c r="L11" s="195"/>
      <c r="M11" s="273" t="s">
        <v>103</v>
      </c>
      <c r="N11" s="274"/>
      <c r="O11" s="275"/>
    </row>
    <row r="12" spans="2:15" x14ac:dyDescent="0.35">
      <c r="B12" s="192">
        <f>B7+50</f>
        <v>46167</v>
      </c>
      <c r="C12" s="191" t="s">
        <v>27</v>
      </c>
      <c r="D12" s="191" t="s">
        <v>28</v>
      </c>
      <c r="E12" s="279" t="s">
        <v>190</v>
      </c>
      <c r="F12" s="280"/>
      <c r="G12" s="280"/>
      <c r="H12" s="280"/>
      <c r="I12" s="280"/>
      <c r="J12" s="280"/>
      <c r="K12" s="280"/>
      <c r="L12" s="281"/>
      <c r="M12" s="83" t="s">
        <v>111</v>
      </c>
      <c r="N12" s="84"/>
      <c r="O12" s="85"/>
    </row>
    <row r="13" spans="2:15" x14ac:dyDescent="0.35">
      <c r="B13" s="192">
        <f>VALUE(D13&amp;Kalenderjahr)</f>
        <v>46298</v>
      </c>
      <c r="C13" s="191" t="s">
        <v>177</v>
      </c>
      <c r="D13" s="191" t="s">
        <v>29</v>
      </c>
      <c r="E13" s="195"/>
      <c r="F13" s="195"/>
      <c r="G13" s="195"/>
      <c r="H13" s="195"/>
      <c r="I13" s="195"/>
      <c r="J13" s="195"/>
      <c r="K13" s="195"/>
      <c r="L13" s="195"/>
      <c r="M13" s="86" t="s">
        <v>110</v>
      </c>
      <c r="N13" s="84"/>
      <c r="O13" s="85"/>
    </row>
    <row r="14" spans="2:15" x14ac:dyDescent="0.35">
      <c r="B14" s="192">
        <f>DATE(Kalenderjahr,12,25)-WEEKDAY(DATE(Kalenderjahr,12,25),2)-21</f>
        <v>46355</v>
      </c>
      <c r="C14" s="191" t="s">
        <v>30</v>
      </c>
      <c r="D14" s="191"/>
      <c r="E14" s="195"/>
      <c r="F14" s="195"/>
      <c r="G14" s="195"/>
      <c r="H14" s="195"/>
      <c r="I14" s="195"/>
      <c r="J14" s="195"/>
      <c r="K14" s="195"/>
      <c r="L14" s="195"/>
      <c r="M14" s="86" t="s">
        <v>104</v>
      </c>
      <c r="N14" s="84"/>
      <c r="O14" s="85"/>
    </row>
    <row r="15" spans="2:15" x14ac:dyDescent="0.35">
      <c r="B15" s="192">
        <f>VALUE(D15&amp;Kalenderjahr)</f>
        <v>46362</v>
      </c>
      <c r="C15" s="191" t="s">
        <v>147</v>
      </c>
      <c r="D15" s="191" t="s">
        <v>94</v>
      </c>
      <c r="E15" s="195"/>
      <c r="F15" s="195"/>
      <c r="G15" s="195"/>
      <c r="H15" s="195"/>
      <c r="I15" s="195"/>
      <c r="J15" s="195"/>
      <c r="K15" s="195"/>
      <c r="L15" s="195"/>
      <c r="M15" s="86" t="s">
        <v>105</v>
      </c>
      <c r="N15" s="84"/>
      <c r="O15" s="85"/>
    </row>
    <row r="16" spans="2:15" x14ac:dyDescent="0.35">
      <c r="B16" s="192">
        <f>B14+7</f>
        <v>46362</v>
      </c>
      <c r="C16" s="191" t="s">
        <v>31</v>
      </c>
      <c r="D16" s="191"/>
      <c r="E16" s="195"/>
      <c r="F16" s="195"/>
      <c r="G16" s="195"/>
      <c r="H16" s="195"/>
      <c r="I16" s="195"/>
      <c r="J16" s="195"/>
      <c r="K16" s="195"/>
      <c r="L16" s="195"/>
      <c r="M16" s="86" t="s">
        <v>106</v>
      </c>
      <c r="N16" s="87"/>
      <c r="O16" s="88"/>
    </row>
    <row r="17" spans="2:15" x14ac:dyDescent="0.35">
      <c r="B17" s="192">
        <f>B16+7</f>
        <v>46369</v>
      </c>
      <c r="C17" s="191" t="s">
        <v>32</v>
      </c>
      <c r="D17" s="191"/>
      <c r="E17" s="195"/>
      <c r="F17" s="195"/>
      <c r="G17" s="195"/>
      <c r="H17" s="195"/>
      <c r="I17" s="195"/>
      <c r="J17" s="195"/>
      <c r="K17" s="195"/>
      <c r="L17" s="195"/>
      <c r="M17" s="89" t="s">
        <v>107</v>
      </c>
      <c r="N17" s="86"/>
      <c r="O17" s="85"/>
    </row>
    <row r="18" spans="2:15" x14ac:dyDescent="0.35">
      <c r="B18" s="192">
        <f>B17+7</f>
        <v>46376</v>
      </c>
      <c r="C18" s="191" t="s">
        <v>33</v>
      </c>
      <c r="D18" s="191"/>
      <c r="E18" s="195"/>
      <c r="F18" s="195"/>
      <c r="G18" s="195"/>
      <c r="H18" s="195"/>
      <c r="I18" s="195"/>
      <c r="J18" s="195"/>
      <c r="K18" s="195"/>
      <c r="L18" s="195"/>
      <c r="M18" s="90" t="s">
        <v>106</v>
      </c>
      <c r="N18" s="86"/>
      <c r="O18" s="85"/>
    </row>
    <row r="19" spans="2:15" x14ac:dyDescent="0.35">
      <c r="B19" s="192">
        <f>VALUE(D19&amp;Kalenderjahr)</f>
        <v>46380</v>
      </c>
      <c r="C19" s="191" t="s">
        <v>95</v>
      </c>
      <c r="D19" s="191" t="s">
        <v>96</v>
      </c>
      <c r="E19" s="195"/>
      <c r="F19" s="195"/>
      <c r="G19" s="195"/>
      <c r="H19" s="195"/>
      <c r="I19" s="195"/>
      <c r="J19" s="195"/>
      <c r="K19" s="195"/>
      <c r="L19" s="195"/>
      <c r="M19" s="90" t="s">
        <v>108</v>
      </c>
      <c r="N19" s="86"/>
      <c r="O19" s="85"/>
    </row>
    <row r="20" spans="2:15" x14ac:dyDescent="0.35">
      <c r="B20" s="192">
        <f>VALUE(D20&amp;Kalenderjahr)</f>
        <v>46381</v>
      </c>
      <c r="C20" s="191" t="s">
        <v>34</v>
      </c>
      <c r="D20" s="191" t="s">
        <v>35</v>
      </c>
      <c r="E20" s="195"/>
      <c r="F20" s="195"/>
      <c r="G20" s="195"/>
      <c r="H20" s="195"/>
      <c r="I20" s="195"/>
      <c r="J20" s="195"/>
      <c r="K20" s="195"/>
      <c r="L20" s="195"/>
      <c r="M20" s="90" t="s">
        <v>109</v>
      </c>
      <c r="N20" s="91"/>
      <c r="O20" s="92"/>
    </row>
    <row r="21" spans="2:15" x14ac:dyDescent="0.35">
      <c r="B21" s="192">
        <f>VALUE(D21&amp;Kalenderjahr)</f>
        <v>46382</v>
      </c>
      <c r="C21" s="191" t="s">
        <v>36</v>
      </c>
      <c r="D21" s="191" t="s">
        <v>37</v>
      </c>
      <c r="E21" s="195"/>
      <c r="F21" s="195"/>
      <c r="G21" s="195"/>
      <c r="H21" s="195"/>
      <c r="I21" s="195"/>
      <c r="J21" s="195"/>
      <c r="K21" s="195"/>
      <c r="L21" s="195"/>
    </row>
    <row r="22" spans="2:15" x14ac:dyDescent="0.35">
      <c r="B22" s="192">
        <f>VALUE(D22&amp;Kalenderjahr)</f>
        <v>46387</v>
      </c>
      <c r="C22" s="191" t="s">
        <v>38</v>
      </c>
      <c r="D22" s="191" t="s">
        <v>39</v>
      </c>
      <c r="E22" s="195"/>
      <c r="F22" s="195"/>
      <c r="G22" s="195"/>
      <c r="H22" s="195"/>
      <c r="I22" s="195"/>
      <c r="J22" s="195"/>
      <c r="K22" s="195"/>
      <c r="L22" s="195"/>
    </row>
    <row r="23" spans="2:15" x14ac:dyDescent="0.35">
      <c r="B23" s="93">
        <f t="shared" ref="B23:B24" si="0">IF(C23&lt;&gt;"",VALUE(D23&amp;Kalenderjahr),"")</f>
        <v>46326</v>
      </c>
      <c r="C23" s="94" t="s">
        <v>53</v>
      </c>
      <c r="D23" s="94" t="s">
        <v>54</v>
      </c>
      <c r="E23" s="267" t="s">
        <v>189</v>
      </c>
      <c r="F23" s="268"/>
      <c r="G23" s="268"/>
      <c r="H23" s="268"/>
      <c r="I23" s="195"/>
      <c r="J23" s="195"/>
      <c r="K23" s="195"/>
      <c r="L23" s="195"/>
    </row>
    <row r="24" spans="2:15" x14ac:dyDescent="0.35">
      <c r="B24" s="93">
        <f t="shared" si="0"/>
        <v>46345</v>
      </c>
      <c r="C24" s="95" t="s">
        <v>55</v>
      </c>
      <c r="D24" s="94" t="s">
        <v>116</v>
      </c>
      <c r="E24" s="195" t="s">
        <v>186</v>
      </c>
      <c r="F24" s="195"/>
      <c r="G24" s="195"/>
      <c r="H24" s="195"/>
      <c r="I24" s="195"/>
      <c r="J24" s="195"/>
      <c r="K24" s="195"/>
      <c r="L24" s="195"/>
    </row>
    <row r="25" spans="2:15" x14ac:dyDescent="0.35">
      <c r="B25" s="185"/>
      <c r="C25" s="186"/>
      <c r="D25" s="187"/>
      <c r="E25" s="195"/>
      <c r="F25" s="195"/>
      <c r="G25" s="195"/>
      <c r="H25" s="195"/>
      <c r="I25" s="195"/>
      <c r="J25" s="195"/>
      <c r="K25" s="195"/>
      <c r="L25" s="195"/>
    </row>
    <row r="26" spans="2:15" x14ac:dyDescent="0.35">
      <c r="B26" s="276" t="s">
        <v>183</v>
      </c>
      <c r="C26" s="277"/>
      <c r="D26" s="278"/>
      <c r="E26" s="195"/>
      <c r="F26" s="195"/>
      <c r="G26" s="195"/>
      <c r="H26" s="195"/>
      <c r="I26" s="195"/>
      <c r="J26" s="195"/>
      <c r="K26" s="195"/>
      <c r="L26" s="195"/>
    </row>
    <row r="27" spans="2:15" x14ac:dyDescent="0.35">
      <c r="B27" s="96">
        <f t="shared" ref="B27:B46" si="1">IF(C27&lt;&gt;"",VALUE(D27&amp;Kalenderjahr),"")</f>
        <v>46026</v>
      </c>
      <c r="C27" s="286" t="s">
        <v>49</v>
      </c>
      <c r="D27" s="97" t="s">
        <v>48</v>
      </c>
      <c r="E27" s="269" t="s">
        <v>188</v>
      </c>
      <c r="F27" s="270"/>
      <c r="G27" s="270"/>
      <c r="H27" s="270"/>
      <c r="I27" s="270"/>
      <c r="J27" s="270"/>
      <c r="K27" s="195"/>
      <c r="L27" s="195"/>
    </row>
    <row r="28" spans="2:15" ht="14" customHeight="1" x14ac:dyDescent="0.35">
      <c r="B28" s="96">
        <f>IF(C28&lt;&gt;"",VALUE(D28&amp;Kalenderjahr),"")</f>
        <v>46039</v>
      </c>
      <c r="C28" s="286" t="s">
        <v>124</v>
      </c>
      <c r="D28" s="97" t="s">
        <v>123</v>
      </c>
      <c r="E28" s="194" t="s">
        <v>42</v>
      </c>
      <c r="F28" s="195"/>
      <c r="G28" s="195"/>
      <c r="H28" s="195"/>
      <c r="I28" s="195"/>
      <c r="J28" s="195"/>
      <c r="K28" s="195"/>
      <c r="L28" s="195"/>
    </row>
    <row r="29" spans="2:15" x14ac:dyDescent="0.35">
      <c r="B29" s="96">
        <f t="shared" ref="B29:B31" si="2">IF(C29&lt;&gt;"",VALUE(D29&amp;Kalenderjahr),"")</f>
        <v>46063</v>
      </c>
      <c r="C29" s="286" t="s">
        <v>125</v>
      </c>
      <c r="D29" s="97" t="s">
        <v>148</v>
      </c>
      <c r="E29" s="195" t="s">
        <v>43</v>
      </c>
      <c r="F29" s="195"/>
      <c r="G29" s="195"/>
      <c r="H29" s="195"/>
      <c r="I29" s="195"/>
      <c r="J29" s="195"/>
      <c r="K29" s="195"/>
      <c r="L29" s="195"/>
    </row>
    <row r="30" spans="2:15" x14ac:dyDescent="0.35">
      <c r="B30" s="96">
        <f t="shared" si="2"/>
        <v>46067</v>
      </c>
      <c r="C30" s="286" t="s">
        <v>56</v>
      </c>
      <c r="D30" s="97" t="s">
        <v>57</v>
      </c>
      <c r="E30" s="195" t="s">
        <v>185</v>
      </c>
      <c r="F30" s="195"/>
      <c r="G30" s="195"/>
      <c r="H30" s="195"/>
      <c r="I30" s="195"/>
      <c r="J30" s="195"/>
      <c r="K30" s="195"/>
      <c r="L30" s="195"/>
    </row>
    <row r="31" spans="2:15" x14ac:dyDescent="0.35">
      <c r="B31" s="96">
        <f t="shared" si="2"/>
        <v>46074</v>
      </c>
      <c r="C31" s="286" t="s">
        <v>58</v>
      </c>
      <c r="D31" s="97" t="s">
        <v>59</v>
      </c>
      <c r="E31" s="196"/>
      <c r="F31" s="196"/>
      <c r="G31" s="196"/>
      <c r="H31" s="196"/>
      <c r="I31" s="196"/>
      <c r="J31" s="196"/>
      <c r="K31" s="196"/>
      <c r="L31" s="196"/>
    </row>
    <row r="32" spans="2:15" x14ac:dyDescent="0.35">
      <c r="B32" s="96">
        <f t="shared" si="1"/>
        <v>46077</v>
      </c>
      <c r="C32" s="286" t="s">
        <v>118</v>
      </c>
      <c r="D32" s="97" t="s">
        <v>60</v>
      </c>
      <c r="E32" s="196"/>
      <c r="F32" s="196"/>
      <c r="G32" s="196"/>
      <c r="H32" s="196"/>
      <c r="I32" s="196"/>
      <c r="J32" s="196"/>
      <c r="K32" s="196"/>
      <c r="L32" s="196"/>
    </row>
    <row r="33" spans="2:12" x14ac:dyDescent="0.35">
      <c r="B33" s="96">
        <f t="shared" si="1"/>
        <v>46088</v>
      </c>
      <c r="C33" s="286" t="s">
        <v>61</v>
      </c>
      <c r="D33" s="97" t="s">
        <v>63</v>
      </c>
      <c r="E33" s="196"/>
      <c r="F33" s="196"/>
      <c r="G33" s="196"/>
      <c r="H33" s="196"/>
      <c r="I33" s="196"/>
      <c r="J33" s="196"/>
      <c r="K33" s="196"/>
      <c r="L33" s="196"/>
    </row>
    <row r="34" spans="2:12" x14ac:dyDescent="0.35">
      <c r="B34" s="96">
        <f t="shared" si="1"/>
        <v>46089</v>
      </c>
      <c r="C34" s="286" t="s">
        <v>62</v>
      </c>
      <c r="D34" s="97" t="s">
        <v>64</v>
      </c>
      <c r="E34" s="196"/>
      <c r="F34" s="196"/>
      <c r="G34" s="196"/>
      <c r="H34" s="196"/>
      <c r="I34" s="196"/>
      <c r="J34" s="196"/>
      <c r="K34" s="196"/>
      <c r="L34" s="196"/>
    </row>
    <row r="35" spans="2:12" x14ac:dyDescent="0.35">
      <c r="B35" s="96">
        <f t="shared" si="1"/>
        <v>46101</v>
      </c>
      <c r="C35" s="286" t="s">
        <v>127</v>
      </c>
      <c r="D35" s="97" t="s">
        <v>126</v>
      </c>
      <c r="E35" s="196"/>
      <c r="F35" s="196"/>
      <c r="G35" s="196"/>
      <c r="H35" s="196"/>
      <c r="I35" s="196"/>
      <c r="J35" s="196"/>
      <c r="K35" s="196"/>
      <c r="L35" s="196"/>
    </row>
    <row r="36" spans="2:12" x14ac:dyDescent="0.35">
      <c r="B36" s="96">
        <f t="shared" si="1"/>
        <v>46102</v>
      </c>
      <c r="C36" s="286" t="s">
        <v>65</v>
      </c>
      <c r="D36" s="97" t="s">
        <v>67</v>
      </c>
      <c r="E36" s="196"/>
      <c r="F36" s="196"/>
      <c r="G36" s="196"/>
      <c r="H36" s="196"/>
      <c r="I36" s="196"/>
      <c r="J36" s="196"/>
      <c r="K36" s="196"/>
      <c r="L36" s="196"/>
    </row>
    <row r="37" spans="2:12" x14ac:dyDescent="0.35">
      <c r="B37" s="96">
        <f t="shared" ref="B37" si="3">IF(C37&lt;&gt;"",VALUE(D37&amp;Kalenderjahr),"")</f>
        <v>46108</v>
      </c>
      <c r="C37" s="286" t="s">
        <v>66</v>
      </c>
      <c r="D37" s="97" t="s">
        <v>68</v>
      </c>
      <c r="E37" s="196"/>
      <c r="F37" s="196"/>
      <c r="G37" s="196"/>
      <c r="H37" s="196"/>
      <c r="I37" s="196"/>
      <c r="J37" s="196"/>
      <c r="K37" s="196"/>
      <c r="L37" s="196"/>
    </row>
    <row r="38" spans="2:12" x14ac:dyDescent="0.35">
      <c r="B38" s="96">
        <f t="shared" si="1"/>
        <v>46110</v>
      </c>
      <c r="C38" s="286" t="s">
        <v>149</v>
      </c>
      <c r="D38" s="97" t="s">
        <v>150</v>
      </c>
      <c r="E38" s="196"/>
      <c r="F38" s="196"/>
      <c r="G38" s="196"/>
      <c r="H38" s="196"/>
      <c r="I38" s="196"/>
      <c r="J38" s="196"/>
      <c r="K38" s="196"/>
      <c r="L38" s="196"/>
    </row>
    <row r="39" spans="2:12" x14ac:dyDescent="0.35">
      <c r="B39" s="96">
        <f t="shared" si="1"/>
        <v>46130</v>
      </c>
      <c r="C39" s="287" t="s">
        <v>69</v>
      </c>
      <c r="D39" s="97" t="s">
        <v>70</v>
      </c>
      <c r="E39" s="196"/>
      <c r="F39" s="196"/>
      <c r="G39" s="196"/>
      <c r="H39" s="196"/>
      <c r="I39" s="196"/>
      <c r="J39" s="196"/>
      <c r="K39" s="196"/>
      <c r="L39" s="196"/>
    </row>
    <row r="40" spans="2:12" x14ac:dyDescent="0.35">
      <c r="B40" s="98">
        <f t="shared" si="1"/>
        <v>46135</v>
      </c>
      <c r="C40" s="97" t="s">
        <v>117</v>
      </c>
      <c r="D40" s="97" t="s">
        <v>151</v>
      </c>
      <c r="E40" s="196"/>
      <c r="F40" s="196"/>
      <c r="G40" s="196"/>
      <c r="H40" s="196"/>
      <c r="I40" s="196"/>
      <c r="J40" s="196"/>
      <c r="K40" s="196"/>
      <c r="L40" s="196"/>
    </row>
    <row r="41" spans="2:12" x14ac:dyDescent="0.35">
      <c r="B41" s="96">
        <f t="shared" si="1"/>
        <v>46137</v>
      </c>
      <c r="C41" s="97" t="s">
        <v>71</v>
      </c>
      <c r="D41" s="97" t="s">
        <v>72</v>
      </c>
      <c r="E41" s="196"/>
      <c r="F41" s="196"/>
      <c r="G41" s="196"/>
      <c r="H41" s="196"/>
      <c r="I41" s="196"/>
      <c r="J41" s="196"/>
      <c r="K41" s="196"/>
      <c r="L41" s="196"/>
    </row>
    <row r="42" spans="2:12" x14ac:dyDescent="0.35">
      <c r="B42" s="96">
        <f t="shared" ref="B42" si="4">IF(C42&lt;&gt;"",VALUE(D42&amp;Kalenderjahr),"")</f>
        <v>46148</v>
      </c>
      <c r="C42" s="97" t="s">
        <v>73</v>
      </c>
      <c r="D42" s="97" t="s">
        <v>74</v>
      </c>
      <c r="E42" s="196"/>
      <c r="F42" s="196"/>
      <c r="G42" s="196"/>
      <c r="H42" s="196"/>
      <c r="I42" s="196"/>
      <c r="J42" s="196"/>
      <c r="K42" s="196"/>
      <c r="L42" s="196"/>
    </row>
    <row r="43" spans="2:12" x14ac:dyDescent="0.35">
      <c r="B43" s="96">
        <f t="shared" si="1"/>
        <v>46152</v>
      </c>
      <c r="C43" s="97" t="s">
        <v>152</v>
      </c>
      <c r="D43" s="97" t="s">
        <v>153</v>
      </c>
      <c r="E43" s="196"/>
      <c r="F43" s="196"/>
      <c r="G43" s="196"/>
      <c r="H43" s="196"/>
      <c r="I43" s="196"/>
      <c r="J43" s="196"/>
      <c r="K43" s="196"/>
      <c r="L43" s="196"/>
    </row>
    <row r="44" spans="2:12" x14ac:dyDescent="0.35">
      <c r="B44" s="96">
        <f t="shared" si="1"/>
        <v>46156</v>
      </c>
      <c r="C44" s="286" t="s">
        <v>75</v>
      </c>
      <c r="D44" s="97" t="s">
        <v>77</v>
      </c>
      <c r="E44" s="196"/>
      <c r="F44" s="196"/>
      <c r="G44" s="196"/>
      <c r="H44" s="196"/>
      <c r="I44" s="196"/>
      <c r="J44" s="196"/>
      <c r="K44" s="196"/>
      <c r="L44" s="196"/>
    </row>
    <row r="45" spans="2:12" ht="15" customHeight="1" x14ac:dyDescent="0.35">
      <c r="B45" s="96">
        <f t="shared" si="1"/>
        <v>46157</v>
      </c>
      <c r="C45" s="286" t="s">
        <v>76</v>
      </c>
      <c r="D45" s="97" t="s">
        <v>78</v>
      </c>
      <c r="E45" s="196"/>
      <c r="F45" s="196"/>
      <c r="G45" s="196"/>
      <c r="H45" s="196"/>
      <c r="I45" s="196"/>
      <c r="J45" s="196"/>
      <c r="K45" s="196"/>
      <c r="L45" s="196"/>
    </row>
    <row r="46" spans="2:12" ht="15" customHeight="1" x14ac:dyDescent="0.35">
      <c r="B46" s="96">
        <f t="shared" si="1"/>
        <v>46159</v>
      </c>
      <c r="C46" s="97" t="s">
        <v>154</v>
      </c>
      <c r="D46" s="97" t="s">
        <v>155</v>
      </c>
      <c r="E46" s="196"/>
      <c r="F46" s="196"/>
      <c r="G46" s="196"/>
      <c r="H46" s="196"/>
      <c r="I46" s="196"/>
      <c r="J46" s="196"/>
      <c r="K46" s="196"/>
      <c r="L46" s="196"/>
    </row>
    <row r="47" spans="2:12" x14ac:dyDescent="0.35">
      <c r="B47" s="96">
        <f>IF(C47&lt;&gt;"",VALUE(D47&amp;Kalenderjahr),"")</f>
        <v>46167</v>
      </c>
      <c r="C47" s="97" t="s">
        <v>79</v>
      </c>
      <c r="D47" s="97" t="s">
        <v>156</v>
      </c>
      <c r="E47" s="196"/>
      <c r="F47" s="196"/>
      <c r="G47" s="196"/>
      <c r="H47" s="196"/>
      <c r="I47" s="196"/>
      <c r="J47" s="196"/>
      <c r="K47" s="196"/>
      <c r="L47" s="196"/>
    </row>
    <row r="48" spans="2:12" x14ac:dyDescent="0.35">
      <c r="B48" s="96">
        <f t="shared" ref="B48:B63" si="5">IF(C48&lt;&gt;"",VALUE(D48&amp;Kalenderjahr),"")</f>
        <v>46174</v>
      </c>
      <c r="C48" s="97" t="s">
        <v>80</v>
      </c>
      <c r="D48" s="97" t="s">
        <v>81</v>
      </c>
      <c r="E48" s="196"/>
      <c r="F48" s="196"/>
      <c r="G48" s="196"/>
      <c r="H48" s="196"/>
      <c r="I48" s="196"/>
      <c r="J48" s="196"/>
      <c r="K48" s="196"/>
      <c r="L48" s="196"/>
    </row>
    <row r="49" spans="2:12" x14ac:dyDescent="0.35">
      <c r="B49" s="96">
        <f t="shared" si="5"/>
        <v>46176</v>
      </c>
      <c r="C49" s="97" t="s">
        <v>157</v>
      </c>
      <c r="D49" s="97" t="s">
        <v>82</v>
      </c>
      <c r="E49" s="196"/>
      <c r="F49" s="196"/>
      <c r="G49" s="196"/>
      <c r="H49" s="196"/>
      <c r="I49" s="196"/>
      <c r="J49" s="196"/>
      <c r="K49" s="196"/>
      <c r="L49" s="196"/>
    </row>
    <row r="50" spans="2:12" x14ac:dyDescent="0.35">
      <c r="B50" s="96">
        <f t="shared" si="5"/>
        <v>46178</v>
      </c>
      <c r="C50" s="288" t="s">
        <v>158</v>
      </c>
      <c r="D50" s="97" t="s">
        <v>84</v>
      </c>
      <c r="E50" s="196"/>
      <c r="F50" s="196"/>
      <c r="G50" s="196"/>
      <c r="H50" s="196"/>
      <c r="I50" s="196"/>
      <c r="J50" s="196"/>
      <c r="K50" s="196"/>
      <c r="L50" s="196"/>
    </row>
    <row r="51" spans="2:12" x14ac:dyDescent="0.35">
      <c r="B51" s="96">
        <f t="shared" si="5"/>
        <v>46191</v>
      </c>
      <c r="C51" s="286" t="s">
        <v>83</v>
      </c>
      <c r="D51" s="97" t="s">
        <v>85</v>
      </c>
      <c r="E51" s="196"/>
      <c r="F51" s="197"/>
      <c r="G51" s="196"/>
      <c r="H51" s="196"/>
      <c r="I51" s="196"/>
      <c r="J51" s="196"/>
      <c r="K51" s="196"/>
      <c r="L51" s="196"/>
    </row>
    <row r="52" spans="2:12" x14ac:dyDescent="0.35">
      <c r="B52" s="96">
        <f t="shared" si="5"/>
        <v>46194</v>
      </c>
      <c r="C52" s="289" t="s">
        <v>128</v>
      </c>
      <c r="D52" s="97" t="s">
        <v>86</v>
      </c>
      <c r="E52" s="196"/>
      <c r="F52" s="197"/>
      <c r="G52" s="196"/>
      <c r="H52" s="196"/>
      <c r="I52" s="196"/>
      <c r="J52" s="196"/>
      <c r="K52" s="196"/>
      <c r="L52" s="196"/>
    </row>
    <row r="53" spans="2:12" x14ac:dyDescent="0.35">
      <c r="B53" s="96">
        <f>IF(C53&lt;&gt;"",VALUE(D53&amp;Kalenderjahr),"")</f>
        <v>46199</v>
      </c>
      <c r="C53" s="97" t="s">
        <v>119</v>
      </c>
      <c r="D53" s="97" t="s">
        <v>159</v>
      </c>
      <c r="E53" s="196"/>
      <c r="F53" s="196"/>
      <c r="G53" s="196"/>
      <c r="H53" s="196"/>
      <c r="I53" s="196"/>
      <c r="J53" s="196"/>
      <c r="K53" s="196"/>
      <c r="L53" s="196"/>
    </row>
    <row r="54" spans="2:12" x14ac:dyDescent="0.35">
      <c r="B54" s="96">
        <f>IF(C54&lt;&gt;"",VALUE(D54&amp;Kalenderjahr),"")</f>
        <v>46203</v>
      </c>
      <c r="C54" s="97" t="s">
        <v>132</v>
      </c>
      <c r="D54" s="97" t="s">
        <v>160</v>
      </c>
      <c r="E54" s="196"/>
      <c r="F54" s="196"/>
      <c r="G54" s="196"/>
      <c r="H54" s="196"/>
      <c r="I54" s="196"/>
      <c r="J54" s="196"/>
      <c r="K54" s="196"/>
      <c r="L54" s="196"/>
    </row>
    <row r="55" spans="2:12" x14ac:dyDescent="0.35">
      <c r="B55" s="96">
        <f t="shared" ref="B55:B56" si="6">IF(C55&lt;&gt;"",VALUE(D55&amp;Kalenderjahr),"")</f>
        <v>46241</v>
      </c>
      <c r="C55" s="286" t="s">
        <v>120</v>
      </c>
      <c r="D55" s="97" t="s">
        <v>161</v>
      </c>
      <c r="E55" s="196"/>
      <c r="F55" s="196"/>
      <c r="G55" s="196"/>
      <c r="H55" s="196"/>
      <c r="I55" s="196"/>
      <c r="J55" s="196"/>
      <c r="K55" s="196"/>
      <c r="L55" s="196"/>
    </row>
    <row r="56" spans="2:12" x14ac:dyDescent="0.35">
      <c r="B56" s="96">
        <f t="shared" si="6"/>
        <v>46249</v>
      </c>
      <c r="C56" s="286" t="s">
        <v>180</v>
      </c>
      <c r="D56" s="97" t="s">
        <v>179</v>
      </c>
      <c r="E56" s="196"/>
      <c r="F56" s="196"/>
      <c r="G56" s="196"/>
      <c r="H56" s="196"/>
      <c r="I56" s="196"/>
      <c r="J56" s="196"/>
      <c r="K56" s="196"/>
      <c r="L56" s="196"/>
    </row>
    <row r="57" spans="2:12" x14ac:dyDescent="0.35">
      <c r="B57" s="96">
        <f t="shared" si="5"/>
        <v>46251</v>
      </c>
      <c r="C57" s="286" t="s">
        <v>182</v>
      </c>
      <c r="D57" s="97" t="s">
        <v>181</v>
      </c>
      <c r="E57" s="196"/>
      <c r="F57" s="196"/>
      <c r="G57" s="196"/>
      <c r="H57" s="196"/>
      <c r="I57" s="196"/>
      <c r="J57" s="196"/>
      <c r="K57" s="196"/>
      <c r="L57" s="196"/>
    </row>
    <row r="58" spans="2:12" x14ac:dyDescent="0.35">
      <c r="B58" s="96">
        <f>IF(C58&lt;&gt;"",VALUE(D58&amp;Kalenderjahr),"")</f>
        <v>46278</v>
      </c>
      <c r="C58" s="97" t="s">
        <v>87</v>
      </c>
      <c r="D58" s="97" t="s">
        <v>121</v>
      </c>
      <c r="E58" s="196"/>
      <c r="F58" s="196"/>
      <c r="G58" s="196"/>
      <c r="H58" s="196"/>
      <c r="I58" s="196"/>
      <c r="J58" s="196"/>
      <c r="K58" s="196"/>
      <c r="L58" s="196"/>
    </row>
    <row r="59" spans="2:12" x14ac:dyDescent="0.35">
      <c r="B59" s="96">
        <f>IF(C59&lt;&gt;"",VALUE(D59&amp;Kalenderjahr),"")</f>
        <v>46285</v>
      </c>
      <c r="C59" s="97" t="s">
        <v>162</v>
      </c>
      <c r="D59" s="97" t="s">
        <v>163</v>
      </c>
      <c r="E59" s="196"/>
      <c r="F59" s="197"/>
      <c r="G59" s="196"/>
      <c r="H59" s="196"/>
      <c r="I59" s="196"/>
      <c r="J59" s="196"/>
      <c r="K59" s="196"/>
      <c r="L59" s="196"/>
    </row>
    <row r="60" spans="2:12" x14ac:dyDescent="0.35">
      <c r="B60" s="96">
        <f>IF(C60&lt;&gt;"",VALUE(D60&amp;Kalenderjahr),"")</f>
        <v>46288</v>
      </c>
      <c r="C60" s="97" t="s">
        <v>129</v>
      </c>
      <c r="D60" s="97" t="s">
        <v>164</v>
      </c>
      <c r="E60" s="196"/>
      <c r="F60" s="196"/>
      <c r="G60" s="196"/>
      <c r="H60" s="196"/>
      <c r="I60" s="196"/>
      <c r="J60" s="196"/>
      <c r="K60" s="196"/>
      <c r="L60" s="196"/>
    </row>
    <row r="61" spans="2:12" x14ac:dyDescent="0.35">
      <c r="B61" s="96">
        <f>IF(C61&lt;&gt;"",VALUE(D61&amp;Kalenderjahr),"")</f>
        <v>46291</v>
      </c>
      <c r="C61" s="97" t="s">
        <v>165</v>
      </c>
      <c r="D61" s="97" t="s">
        <v>166</v>
      </c>
      <c r="E61" s="196"/>
      <c r="F61" s="196"/>
      <c r="G61" s="196"/>
      <c r="H61" s="196"/>
      <c r="I61" s="196"/>
      <c r="J61" s="196"/>
      <c r="K61" s="196"/>
      <c r="L61" s="196"/>
    </row>
    <row r="62" spans="2:12" x14ac:dyDescent="0.35">
      <c r="B62" s="96">
        <f t="shared" si="5"/>
        <v>46292</v>
      </c>
      <c r="C62" s="97" t="s">
        <v>88</v>
      </c>
      <c r="D62" s="97" t="s">
        <v>89</v>
      </c>
      <c r="E62" s="196"/>
      <c r="F62" s="196"/>
      <c r="G62" s="196"/>
      <c r="H62" s="196"/>
      <c r="I62" s="196"/>
      <c r="J62" s="196"/>
      <c r="K62" s="196"/>
      <c r="L62" s="196"/>
    </row>
    <row r="63" spans="2:12" x14ac:dyDescent="0.35">
      <c r="B63" s="96">
        <f t="shared" si="5"/>
        <v>46315</v>
      </c>
      <c r="C63" s="97" t="s">
        <v>122</v>
      </c>
      <c r="D63" s="97" t="s">
        <v>90</v>
      </c>
      <c r="E63" s="196"/>
      <c r="F63" s="196"/>
      <c r="G63" s="196"/>
      <c r="H63" s="196"/>
      <c r="I63" s="196"/>
      <c r="J63" s="196"/>
      <c r="K63" s="196"/>
      <c r="L63" s="196"/>
    </row>
    <row r="64" spans="2:12" x14ac:dyDescent="0.35">
      <c r="B64" s="96">
        <f t="shared" ref="B64:B72" si="7">IF(C64&lt;&gt;"",VALUE(D64&amp;Kalenderjahr),"")</f>
        <v>46320</v>
      </c>
      <c r="C64" s="286" t="s">
        <v>167</v>
      </c>
      <c r="D64" s="97" t="s">
        <v>91</v>
      </c>
      <c r="E64" s="196"/>
      <c r="F64" s="196"/>
      <c r="G64" s="196"/>
      <c r="H64" s="196"/>
      <c r="I64" s="196"/>
      <c r="J64" s="196"/>
      <c r="K64" s="196"/>
      <c r="L64" s="196"/>
    </row>
    <row r="65" spans="2:12" x14ac:dyDescent="0.35">
      <c r="B65" s="96">
        <f t="shared" si="7"/>
        <v>46326</v>
      </c>
      <c r="C65" s="286" t="s">
        <v>130</v>
      </c>
      <c r="D65" s="97" t="s">
        <v>54</v>
      </c>
      <c r="E65" s="196"/>
      <c r="F65" s="196"/>
      <c r="G65" s="196"/>
      <c r="H65" s="196"/>
      <c r="I65" s="196"/>
      <c r="J65" s="196"/>
      <c r="K65" s="196"/>
      <c r="L65" s="196"/>
    </row>
    <row r="66" spans="2:12" x14ac:dyDescent="0.35">
      <c r="B66" s="96">
        <f t="shared" si="7"/>
        <v>46334</v>
      </c>
      <c r="C66" s="288" t="s">
        <v>92</v>
      </c>
      <c r="D66" s="100" t="s">
        <v>93</v>
      </c>
      <c r="E66" s="196"/>
      <c r="F66" s="196"/>
      <c r="G66" s="196"/>
      <c r="H66" s="196"/>
      <c r="I66" s="196"/>
      <c r="J66" s="196"/>
      <c r="K66" s="196"/>
      <c r="L66" s="196"/>
    </row>
    <row r="67" spans="2:12" x14ac:dyDescent="0.35">
      <c r="B67" s="96">
        <f t="shared" si="7"/>
        <v>46377</v>
      </c>
      <c r="C67" s="286" t="s">
        <v>168</v>
      </c>
      <c r="D67" s="100" t="s">
        <v>131</v>
      </c>
      <c r="E67" s="196"/>
      <c r="F67" s="196"/>
      <c r="G67" s="196"/>
      <c r="H67" s="196"/>
      <c r="I67" s="196"/>
      <c r="J67" s="196"/>
      <c r="K67" s="196"/>
      <c r="L67" s="196"/>
    </row>
    <row r="68" spans="2:12" x14ac:dyDescent="0.35">
      <c r="B68" s="188"/>
      <c r="C68" s="189"/>
      <c r="D68" s="188"/>
      <c r="E68" s="196"/>
      <c r="F68" s="196"/>
      <c r="G68" s="196"/>
      <c r="H68" s="196"/>
      <c r="I68" s="196"/>
      <c r="J68" s="196"/>
      <c r="K68" s="196"/>
      <c r="L68" s="196"/>
    </row>
    <row r="69" spans="2:12" x14ac:dyDescent="0.35">
      <c r="B69" s="276" t="s">
        <v>184</v>
      </c>
      <c r="C69" s="277"/>
      <c r="D69" s="278"/>
      <c r="E69" s="196"/>
      <c r="F69" s="196"/>
      <c r="G69" s="196"/>
      <c r="H69" s="196"/>
      <c r="I69" s="196"/>
      <c r="J69" s="196"/>
      <c r="K69" s="196"/>
      <c r="L69" s="196"/>
    </row>
    <row r="70" spans="2:12" x14ac:dyDescent="0.35">
      <c r="B70" s="193">
        <f t="shared" si="7"/>
        <v>46062</v>
      </c>
      <c r="C70" s="290" t="s">
        <v>98</v>
      </c>
      <c r="D70" s="190" t="s">
        <v>169</v>
      </c>
      <c r="E70" s="271" t="s">
        <v>191</v>
      </c>
      <c r="F70" s="272"/>
      <c r="G70" s="272"/>
      <c r="H70" s="196"/>
      <c r="I70" s="196"/>
      <c r="J70" s="196"/>
      <c r="K70" s="196"/>
      <c r="L70" s="196"/>
    </row>
    <row r="71" spans="2:12" x14ac:dyDescent="0.35">
      <c r="B71" s="193">
        <f t="shared" si="7"/>
        <v>46115</v>
      </c>
      <c r="C71" s="190" t="s">
        <v>99</v>
      </c>
      <c r="D71" s="190" t="s">
        <v>170</v>
      </c>
      <c r="E71" s="195" t="s">
        <v>186</v>
      </c>
      <c r="F71" s="196"/>
      <c r="G71" s="196"/>
      <c r="H71" s="196"/>
      <c r="I71" s="196"/>
      <c r="J71" s="196"/>
      <c r="K71" s="196"/>
      <c r="L71" s="196"/>
    </row>
    <row r="72" spans="2:12" x14ac:dyDescent="0.35">
      <c r="B72" s="193">
        <f t="shared" si="7"/>
        <v>46157</v>
      </c>
      <c r="C72" s="190" t="s">
        <v>115</v>
      </c>
      <c r="D72" s="190" t="s">
        <v>78</v>
      </c>
      <c r="E72" s="195" t="s">
        <v>187</v>
      </c>
      <c r="F72" s="196"/>
      <c r="G72" s="196"/>
      <c r="H72" s="196"/>
      <c r="I72" s="196"/>
      <c r="J72" s="196"/>
      <c r="K72" s="196"/>
      <c r="L72" s="196"/>
    </row>
    <row r="73" spans="2:12" x14ac:dyDescent="0.35">
      <c r="B73" s="193">
        <f>IF(C73&lt;&gt;"",VALUE(D73&amp;Kalenderjahr),"")</f>
        <v>46207</v>
      </c>
      <c r="C73" s="190" t="s">
        <v>100</v>
      </c>
      <c r="D73" s="190" t="s">
        <v>171</v>
      </c>
      <c r="E73" s="196"/>
      <c r="F73" s="196"/>
      <c r="G73" s="196"/>
      <c r="H73" s="196"/>
      <c r="I73" s="196"/>
      <c r="J73" s="196"/>
      <c r="K73" s="196"/>
      <c r="L73" s="196"/>
    </row>
    <row r="74" spans="2:12" x14ac:dyDescent="0.35">
      <c r="B74" s="193">
        <f>IF(C74&lt;&gt;"",VALUE(D74&amp;Kalenderjahr),"")</f>
        <v>46307</v>
      </c>
      <c r="C74" s="190" t="s">
        <v>101</v>
      </c>
      <c r="D74" s="190" t="s">
        <v>172</v>
      </c>
    </row>
    <row r="75" spans="2:12" x14ac:dyDescent="0.35">
      <c r="B75" s="193">
        <f>IF(C75&lt;&gt;"",VALUE(D75&amp;Kalenderjahr),"")</f>
        <v>46342</v>
      </c>
      <c r="C75" s="190" t="s">
        <v>173</v>
      </c>
      <c r="D75" s="190" t="s">
        <v>174</v>
      </c>
      <c r="F75" s="99"/>
    </row>
    <row r="76" spans="2:12" x14ac:dyDescent="0.35">
      <c r="B76" s="193">
        <f>IF(C76&lt;&gt;"",VALUE(D76&amp;Kalenderjahr),"")</f>
        <v>46379</v>
      </c>
      <c r="C76" s="190" t="s">
        <v>102</v>
      </c>
      <c r="D76" s="190" t="s">
        <v>175</v>
      </c>
      <c r="F76" s="99"/>
    </row>
    <row r="77" spans="2:12" x14ac:dyDescent="0.35">
      <c r="B77" s="193" t="str">
        <f t="shared" ref="B77:B91" si="8">IF(C77&lt;&gt;"",VALUE(D77&amp;Kalenderjahr),"")</f>
        <v/>
      </c>
      <c r="C77" s="190"/>
      <c r="D77" s="190"/>
    </row>
    <row r="78" spans="2:12" x14ac:dyDescent="0.35">
      <c r="B78" s="160" t="str">
        <f t="shared" si="8"/>
        <v/>
      </c>
    </row>
    <row r="79" spans="2:12" x14ac:dyDescent="0.35">
      <c r="B79" s="160" t="str">
        <f t="shared" si="8"/>
        <v/>
      </c>
    </row>
    <row r="80" spans="2:12" x14ac:dyDescent="0.35">
      <c r="B80" s="160" t="str">
        <f t="shared" si="8"/>
        <v/>
      </c>
    </row>
    <row r="81" spans="2:2" x14ac:dyDescent="0.35">
      <c r="B81" s="160" t="str">
        <f t="shared" si="8"/>
        <v/>
      </c>
    </row>
    <row r="82" spans="2:2" x14ac:dyDescent="0.35">
      <c r="B82" s="160" t="str">
        <f t="shared" si="8"/>
        <v/>
      </c>
    </row>
    <row r="83" spans="2:2" x14ac:dyDescent="0.35">
      <c r="B83" s="160" t="str">
        <f t="shared" si="8"/>
        <v/>
      </c>
    </row>
    <row r="84" spans="2:2" x14ac:dyDescent="0.35">
      <c r="B84" s="160" t="str">
        <f t="shared" si="8"/>
        <v/>
      </c>
    </row>
    <row r="85" spans="2:2" x14ac:dyDescent="0.35">
      <c r="B85" s="160" t="str">
        <f t="shared" si="8"/>
        <v/>
      </c>
    </row>
    <row r="86" spans="2:2" x14ac:dyDescent="0.35">
      <c r="B86" s="160" t="str">
        <f t="shared" si="8"/>
        <v/>
      </c>
    </row>
    <row r="87" spans="2:2" x14ac:dyDescent="0.35">
      <c r="B87" s="160" t="str">
        <f t="shared" si="8"/>
        <v/>
      </c>
    </row>
    <row r="88" spans="2:2" x14ac:dyDescent="0.35">
      <c r="B88" s="160" t="str">
        <f t="shared" si="8"/>
        <v/>
      </c>
    </row>
    <row r="89" spans="2:2" x14ac:dyDescent="0.35">
      <c r="B89" s="160" t="str">
        <f t="shared" si="8"/>
        <v/>
      </c>
    </row>
    <row r="90" spans="2:2" x14ac:dyDescent="0.35">
      <c r="B90" s="160" t="str">
        <f t="shared" si="8"/>
        <v/>
      </c>
    </row>
    <row r="91" spans="2:2" x14ac:dyDescent="0.35">
      <c r="B91" s="160" t="str">
        <f t="shared" si="8"/>
        <v/>
      </c>
    </row>
    <row r="92" spans="2:2" x14ac:dyDescent="0.35">
      <c r="B92" s="160" t="str">
        <f t="shared" ref="B92:B95" si="9">IF(C92&lt;&gt;"",VALUE(D92&amp;Kalenderjahr),"")</f>
        <v/>
      </c>
    </row>
    <row r="93" spans="2:2" x14ac:dyDescent="0.35">
      <c r="B93" s="160" t="str">
        <f t="shared" si="9"/>
        <v/>
      </c>
    </row>
    <row r="94" spans="2:2" x14ac:dyDescent="0.35">
      <c r="B94" s="160" t="str">
        <f t="shared" si="9"/>
        <v/>
      </c>
    </row>
    <row r="95" spans="2:2" x14ac:dyDescent="0.35">
      <c r="B95" s="160" t="str">
        <f t="shared" si="9"/>
        <v/>
      </c>
    </row>
  </sheetData>
  <mergeCells count="8">
    <mergeCell ref="B26:D26"/>
    <mergeCell ref="B69:D69"/>
    <mergeCell ref="E12:L12"/>
    <mergeCell ref="E5:L5"/>
    <mergeCell ref="E23:H23"/>
    <mergeCell ref="E27:J27"/>
    <mergeCell ref="E70:G70"/>
    <mergeCell ref="M11:O11"/>
  </mergeCells>
  <dataValidations count="1">
    <dataValidation type="list" allowBlank="1" showInputMessage="1" showErrorMessage="1" sqref="M5:M7" xr:uid="{00000000-0002-0000-0100-000000000000}">
      <formula1>$M$5:$M$7</formula1>
    </dataValidation>
  </dataValidations>
  <pageMargins left="0.7" right="0.7" top="0.78740157499999996" bottom="0.78740157499999996" header="0.3" footer="0.3"/>
  <pageSetup orientation="portrait" r:id="rId1"/>
  <ignoredErrors>
    <ignoredError sqref="B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2026</vt:lpstr>
      <vt:lpstr>Einstellungen</vt:lpstr>
      <vt:lpstr>Kalenderjahr</vt:lpstr>
    </vt:vector>
  </TitlesOfParts>
  <Company>LTV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Redaktionsplan Social Media</dc:title>
  <dc:subject>Redaktionsplan Social Media</dc:subject>
  <dc:creator>Torsten Meier</dc:creator>
  <dc:description>Ganz einfach Posts mit diesem Redaktionsplan planen ;-)</dc:description>
  <cp:lastModifiedBy>Torsten Meier</cp:lastModifiedBy>
  <cp:lastPrinted>2016-12-12T18:26:51Z</cp:lastPrinted>
  <dcterms:created xsi:type="dcterms:W3CDTF">2016-12-05T19:27:56Z</dcterms:created>
  <dcterms:modified xsi:type="dcterms:W3CDTF">2025-10-07T14:05:31Z</dcterms:modified>
  <cp:category>Social Media Planung</cp:category>
  <cp:contentStatus>Version 2.1</cp:contentStatus>
  <dc:language>deutsch</dc:language>
  <cp:version>2.1</cp:version>
</cp:coreProperties>
</file>